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28" yWindow="65428" windowWidth="23256" windowHeight="12576" tabRatio="674"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<sst xmlns="http://schemas.openxmlformats.org/spreadsheetml/2006/main" count="15503" uniqueCount="5485">
  <si>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</si>
  <si>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</si>
  <si>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</si>
  <si>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</si>
  <si>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</si>
  <si>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</si>
  <si>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</si>
  <si>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</si>
  <si>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</si>
  <si>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</si>
  <si>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</si>
  <si>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</si>
  <si>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</si>
  <si>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</si>
  <si>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</si>
  <si>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</si>
  <si>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</si>
  <si>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</si>
  <si>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</si>
  <si>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</si>
  <si>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</si>
  <si>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</si>
  <si>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</si>
  <si>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</si>
  <si>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</si>
  <si>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</si>
  <si>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</si>
  <si>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</si>
  <si>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</si>
  <si>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</si>
  <si>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</si>
  <si>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</si>
  <si>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</si>
  <si>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</si>
  <si>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</si>
  <si>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</si>
  <si>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</si>
  <si>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</si>
  <si>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</si>
  <si>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</si>
  <si>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</si>
  <si>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</si>
  <si>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</si>
  <si>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</si>
  <si>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</si>
  <si>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</si>
  <si>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</si>
  <si>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</si>
  <si>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</si>
  <si>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</si>
  <si>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</si>
  <si>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</si>
  <si>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</si>
  <si>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</si>
  <si>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</si>
  <si>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</si>
  <si>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</si>
  <si>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</si>
  <si>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</si>
  <si>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</si>
  <si>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</si>
  <si>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</si>
  <si>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</si>
  <si>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</si>
  <si>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</si>
  <si>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</si>
  <si>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</si>
  <si>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</si>
  <si>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</si>
  <si>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</si>
  <si>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</si>
  <si>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</si>
  <si>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</si>
  <si>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</si>
  <si>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</si>
  <si>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</si>
  <si>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</si>
  <si>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</si>
  <si>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</si>
  <si>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</si>
  <si>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</si>
  <si>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</si>
  <si>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</si>
  <si>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</si>
  <si>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</si>
  <si>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</si>
  <si>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</si>
  <si>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</si>
  <si>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</si>
  <si>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</si>
  <si>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</si>
  <si>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</si>
  <si>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</si>
  <si>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</si>
  <si>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</si>
  <si>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</si>
  <si>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</si>
  <si>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</si>
  <si>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</si>
  <si>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</si>
  <si>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</si>
  <si>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</si>
  <si>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</si>
  <si>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</si>
  <si>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</si>
  <si>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</si>
  <si>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</si>
  <si>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</si>
  <si>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</si>
  <si>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</si>
  <si>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</si>
  <si>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</si>
  <si>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</si>
  <si>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</si>
  <si>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</si>
  <si>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</si>
  <si>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</si>
  <si>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</si>
  <si>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</si>
  <si>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</si>
  <si>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</si>
  <si>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</si>
  <si>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</si>
  <si>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</si>
  <si>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</si>
  <si>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</si>
  <si>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</si>
  <si>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</si>
  <si>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</si>
  <si>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</si>
  <si>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</si>
  <si>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</si>
  <si>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</si>
  <si>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</si>
  <si>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</si>
  <si>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</si>
  <si>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</si>
  <si>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</si>
  <si>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</si>
  <si>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</si>
  <si>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</si>
  <si>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</si>
  <si>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</si>
  <si>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</si>
  <si>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</si>
  <si>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</si>
  <si>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</si>
  <si>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</si>
  <si>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</si>
  <si>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</si>
  <si>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</si>
  <si>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</si>
  <si>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</si>
  <si>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</si>
  <si>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</si>
  <si>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</si>
  <si>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</si>
  <si>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</si>
  <si>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</si>
  <si>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</si>
  <si>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</si>
  <si>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</si>
  <si>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</si>
  <si>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</si>
  <si>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</si>
  <si>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</si>
  <si>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</si>
  <si>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</si>
  <si>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</si>
  <si>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</si>
  <si>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</si>
  <si>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</si>
  <si>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</si>
  <si>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</si>
  <si>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</si>
  <si>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</si>
  <si>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</si>
  <si>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</si>
  <si>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</si>
  <si>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</si>
  <si>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</si>
  <si>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</si>
  <si>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</si>
  <si>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</si>
  <si>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</si>
  <si>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</si>
  <si>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</si>
  <si>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</si>
  <si>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bluebpp</t>
  </si>
  <si>
    <t>shinjo55</t>
  </si>
  <si>
    <t>frauenbundch</t>
  </si>
  <si>
    <t>rechts_populist</t>
  </si>
  <si>
    <t>uschuepbach</t>
  </si>
  <si>
    <t>webergobet</t>
  </si>
  <si>
    <t>chvuille</t>
  </si>
  <si>
    <t>kampagnenleiter</t>
  </si>
  <si>
    <t>schuhmacherchr2</t>
  </si>
  <si>
    <t>lisa_christ_</t>
  </si>
  <si>
    <t>ragnaros2020</t>
  </si>
  <si>
    <t>maria77684911</t>
  </si>
  <si>
    <t>jobstwagner</t>
  </si>
  <si>
    <t>dailytalk</t>
  </si>
  <si>
    <t>hller6</t>
  </si>
  <si>
    <t>gorasman</t>
  </si>
  <si>
    <t>nzahn42</t>
  </si>
  <si>
    <t>ollafischer</t>
  </si>
  <si>
    <t>frankmenger</t>
  </si>
  <si>
    <t>fdp_luzern</t>
  </si>
  <si>
    <t>sgruninger</t>
  </si>
  <si>
    <t>nicolaforster</t>
  </si>
  <si>
    <t>grglktrn</t>
  </si>
  <si>
    <t>evaherzog_bs</t>
  </si>
  <si>
    <t>tomkellerbasel</t>
  </si>
  <si>
    <t>yferi</t>
  </si>
  <si>
    <t>deville_late</t>
  </si>
  <si>
    <t>michellemming</t>
  </si>
  <si>
    <t>kurtthomasstoc1</t>
  </si>
  <si>
    <t>anninafro</t>
  </si>
  <si>
    <t>jostjost4</t>
  </si>
  <si>
    <t>kallipygos4</t>
  </si>
  <si>
    <t>hm01869</t>
  </si>
  <si>
    <t>culturcafebrig</t>
  </si>
  <si>
    <t>waschbar21</t>
  </si>
  <si>
    <t>hasscho</t>
  </si>
  <si>
    <t>halpern_claude</t>
  </si>
  <si>
    <t>enzokenzo10</t>
  </si>
  <si>
    <t>lajuga</t>
  </si>
  <si>
    <t>kanal8610</t>
  </si>
  <si>
    <t>peschemuller</t>
  </si>
  <si>
    <t>librarie67</t>
  </si>
  <si>
    <t>pepipedroni</t>
  </si>
  <si>
    <t>fannierhyner</t>
  </si>
  <si>
    <t>thomasarends5</t>
  </si>
  <si>
    <t>timetowakeupsw1</t>
  </si>
  <si>
    <t>jschnoya</t>
  </si>
  <si>
    <t>hellud123</t>
  </si>
  <si>
    <t>lemmyk79</t>
  </si>
  <si>
    <t>lupinien70</t>
  </si>
  <si>
    <t>kessy19721</t>
  </si>
  <si>
    <t>dummokratie</t>
  </si>
  <si>
    <t>teamwissen</t>
  </si>
  <si>
    <t>inozzerr</t>
  </si>
  <si>
    <t>svpzh</t>
  </si>
  <si>
    <t>romyzurrer</t>
  </si>
  <si>
    <t>c_caviglia</t>
  </si>
  <si>
    <t>danny25338463</t>
  </si>
  <si>
    <t>egyptian_debora</t>
  </si>
  <si>
    <t>berniebosshart</t>
  </si>
  <si>
    <t>da_vinci2007</t>
  </si>
  <si>
    <t>astrogator14</t>
  </si>
  <si>
    <t>medec_29</t>
  </si>
  <si>
    <t>stammwitztimo</t>
  </si>
  <si>
    <t>tantetv48</t>
  </si>
  <si>
    <t>martincjanssen</t>
  </si>
  <si>
    <t>deganisfabrizio</t>
  </si>
  <si>
    <t>thstoiker</t>
  </si>
  <si>
    <t>strubedgar</t>
  </si>
  <si>
    <t>klickhouse</t>
  </si>
  <si>
    <t>rolfwanner3</t>
  </si>
  <si>
    <t>felspass</t>
  </si>
  <si>
    <t>pirovanothomas</t>
  </si>
  <si>
    <t>elitesoldat1</t>
  </si>
  <si>
    <t>jaienviedecrier</t>
  </si>
  <si>
    <t>ad_bebopp</t>
  </si>
  <si>
    <t>andidreisiebner</t>
  </si>
  <si>
    <t>annettenimzik</t>
  </si>
  <si>
    <t>ralfpeter87</t>
  </si>
  <si>
    <t>lauraschwab10</t>
  </si>
  <si>
    <t>stahlzart</t>
  </si>
  <si>
    <t>toscanralph</t>
  </si>
  <si>
    <t>alexanderfeuz</t>
  </si>
  <si>
    <t>brunnersoares</t>
  </si>
  <si>
    <t>sqissc</t>
  </si>
  <si>
    <t>rolfvmax</t>
  </si>
  <si>
    <t>diegute3</t>
  </si>
  <si>
    <t>linkergruener</t>
  </si>
  <si>
    <t>marypop2701</t>
  </si>
  <si>
    <t>elmarleimgruber</t>
  </si>
  <si>
    <t>hinterfragender</t>
  </si>
  <si>
    <t>dontmissmeathom</t>
  </si>
  <si>
    <t>elvira_greco</t>
  </si>
  <si>
    <t>newsslammer</t>
  </si>
  <si>
    <t>felixschneuwly</t>
  </si>
  <si>
    <t>urkantone</t>
  </si>
  <si>
    <t>firetruckmama</t>
  </si>
  <si>
    <t>felixkuhn9</t>
  </si>
  <si>
    <t>bohmesibyll</t>
  </si>
  <si>
    <t>elisabethtobler</t>
  </si>
  <si>
    <t>trusttheplan21</t>
  </si>
  <si>
    <t>nachdenker_ch</t>
  </si>
  <si>
    <t>thomecampo</t>
  </si>
  <si>
    <t>bettinagraf</t>
  </si>
  <si>
    <t>alehumanmovdoc</t>
  </si>
  <si>
    <t>gegen_oben</t>
  </si>
  <si>
    <t>fauschweiz</t>
  </si>
  <si>
    <t>arnogrueter</t>
  </si>
  <si>
    <t>stoesseldaniel</t>
  </si>
  <si>
    <t>ldv200</t>
  </si>
  <si>
    <t>bertifranz</t>
  </si>
  <si>
    <t>domiwaser</t>
  </si>
  <si>
    <t>hrdronline</t>
  </si>
  <si>
    <t>beobachtungsrat</t>
  </si>
  <si>
    <t>tweetreaktor</t>
  </si>
  <si>
    <t>dravenstales</t>
  </si>
  <si>
    <t>marzollinger</t>
  </si>
  <si>
    <t>josefwiederkehr</t>
  </si>
  <si>
    <t>lovelycolibri</t>
  </si>
  <si>
    <t>kinettehuber</t>
  </si>
  <si>
    <t>atsticks</t>
  </si>
  <si>
    <t>alba_saluda</t>
  </si>
  <si>
    <t>vinyldata</t>
  </si>
  <si>
    <t>bjoern_obrecht</t>
  </si>
  <si>
    <t>wolebar</t>
  </si>
  <si>
    <t>f_home340</t>
  </si>
  <si>
    <t>besorgtebrgeri2</t>
  </si>
  <si>
    <t>serclarrow</t>
  </si>
  <si>
    <t>gerotara</t>
  </si>
  <si>
    <t>gonzalofotograf</t>
  </si>
  <si>
    <t>bremerguenter</t>
  </si>
  <si>
    <t>ipinky77</t>
  </si>
  <si>
    <t>mister_eichi</t>
  </si>
  <si>
    <t>redfish65730540</t>
  </si>
  <si>
    <t>appleretweetbot</t>
  </si>
  <si>
    <t>antjehermenau</t>
  </si>
  <si>
    <t>lawandwomen</t>
  </si>
  <si>
    <t>evoweb2015</t>
  </si>
  <si>
    <t>schmitt23306661</t>
  </si>
  <si>
    <t>helenehargeshe1</t>
  </si>
  <si>
    <t>eric_maechler</t>
  </si>
  <si>
    <t>karlerbach</t>
  </si>
  <si>
    <t>alessiaagali</t>
  </si>
  <si>
    <t>berliner1404</t>
  </si>
  <si>
    <t>wysswilhelm</t>
  </si>
  <si>
    <t>carseri</t>
  </si>
  <si>
    <t>natasja_sommer</t>
  </si>
  <si>
    <t>phopart</t>
  </si>
  <si>
    <t>skepteis</t>
  </si>
  <si>
    <t>ecom_ki</t>
  </si>
  <si>
    <t>hoidu13</t>
  </si>
  <si>
    <t>minlimarti</t>
  </si>
  <si>
    <t>clafvaud</t>
  </si>
  <si>
    <t>gleannmyllan</t>
  </si>
  <si>
    <t>gruenenetzwerke</t>
  </si>
  <si>
    <t>gruenezuerich</t>
  </si>
  <si>
    <t>1quolts</t>
  </si>
  <si>
    <t>tbh80</t>
  </si>
  <si>
    <t>morvjn</t>
  </si>
  <si>
    <t>markusboeni</t>
  </si>
  <si>
    <t>smbith1</t>
  </si>
  <si>
    <t>theobject19</t>
  </si>
  <si>
    <t>kumadan3</t>
  </si>
  <si>
    <t>cwasi</t>
  </si>
  <si>
    <t>lo3ru</t>
  </si>
  <si>
    <t>alexskotnikov</t>
  </si>
  <si>
    <t>dtigurin</t>
  </si>
  <si>
    <t>ellie_mae_b</t>
  </si>
  <si>
    <t>imtiergarten</t>
  </si>
  <si>
    <t>luananussbaum</t>
  </si>
  <si>
    <t>peter_nater</t>
  </si>
  <si>
    <t>hardmanpolitics</t>
  </si>
  <si>
    <t>koeterrasse45</t>
  </si>
  <si>
    <t>fedorov91403625</t>
  </si>
  <si>
    <t>futurict</t>
  </si>
  <si>
    <t>jessicazuber_</t>
  </si>
  <si>
    <t>sibelarslanbs</t>
  </si>
  <si>
    <t>fdp_liberalen</t>
  </si>
  <si>
    <t>petragoessi</t>
  </si>
  <si>
    <t>wahlforschung0</t>
  </si>
  <si>
    <t>gabrielaallema2</t>
  </si>
  <si>
    <t>gerhardkeller7</t>
  </si>
  <si>
    <t>rwmarti</t>
  </si>
  <si>
    <t>challandesanne</t>
  </si>
  <si>
    <t>boschs_owl</t>
  </si>
  <si>
    <t>rahel_estermann</t>
  </si>
  <si>
    <t>mzeckra</t>
  </si>
  <si>
    <t>ronaldjoho</t>
  </si>
  <si>
    <t>duromillionaer</t>
  </si>
  <si>
    <t>aroley_irl</t>
  </si>
  <si>
    <t>steschny</t>
  </si>
  <si>
    <t>doktorkohl</t>
  </si>
  <si>
    <t>p_le_fort</t>
  </si>
  <si>
    <t>guacamole_2018</t>
  </si>
  <si>
    <t>grandemourinho</t>
  </si>
  <si>
    <t>jergstacher</t>
  </si>
  <si>
    <t>martyschaer</t>
  </si>
  <si>
    <t>ivoschindelholz</t>
  </si>
  <si>
    <t>sancho_libre</t>
  </si>
  <si>
    <t>bornhansulrich</t>
  </si>
  <si>
    <t>antoniasantschi</t>
  </si>
  <si>
    <t>sacha81</t>
  </si>
  <si>
    <t>swissteslaphile</t>
  </si>
  <si>
    <t>tonjazuercher</t>
  </si>
  <si>
    <t>elawunder</t>
  </si>
  <si>
    <t>bassteo</t>
  </si>
  <si>
    <t>dede71mueller</t>
  </si>
  <si>
    <t>rogerluethy</t>
  </si>
  <si>
    <t>pqsl99</t>
  </si>
  <si>
    <t>sarah_wyss</t>
  </si>
  <si>
    <t>cor_999</t>
  </si>
  <si>
    <t>kurzkim</t>
  </si>
  <si>
    <t>johnnnee</t>
  </si>
  <si>
    <t>openly_biased</t>
  </si>
  <si>
    <t>claudiavetter3</t>
  </si>
  <si>
    <t>copymaster</t>
  </si>
  <si>
    <t>silastayathome</t>
  </si>
  <si>
    <t>fischmamafisch</t>
  </si>
  <si>
    <t>joachim24790310</t>
  </si>
  <si>
    <t>diuuk</t>
  </si>
  <si>
    <t>pfirsichbluet</t>
  </si>
  <si>
    <t>7uendel</t>
  </si>
  <si>
    <t>punisherpierre</t>
  </si>
  <si>
    <t>erdenbuergerin1</t>
  </si>
  <si>
    <t>langstrumpfpipo</t>
  </si>
  <si>
    <t>xeophin</t>
  </si>
  <si>
    <t>ixistenz</t>
  </si>
  <si>
    <t>freezone76</t>
  </si>
  <si>
    <t>drumcodeuk</t>
  </si>
  <si>
    <t>domzscho</t>
  </si>
  <si>
    <t>tekcins</t>
  </si>
  <si>
    <t>ooswald</t>
  </si>
  <si>
    <t>megafon_rs_bern</t>
  </si>
  <si>
    <t>huttetomdie</t>
  </si>
  <si>
    <t>elibu</t>
  </si>
  <si>
    <t>roli1959</t>
  </si>
  <si>
    <t>thom71343318</t>
  </si>
  <si>
    <t>mbaerlocher</t>
  </si>
  <si>
    <t>laeripatrizia</t>
  </si>
  <si>
    <t>metamythos</t>
  </si>
  <si>
    <t>margritstamm</t>
  </si>
  <si>
    <t>alexaregger</t>
  </si>
  <si>
    <t>diefeministen</t>
  </si>
  <si>
    <t>rosensteinsasha</t>
  </si>
  <si>
    <t>sophieachermann</t>
  </si>
  <si>
    <t>spzuerich</t>
  </si>
  <si>
    <t>gabrielvetter</t>
  </si>
  <si>
    <t>heinrichheine15</t>
  </si>
  <si>
    <t>eidgenossepeter</t>
  </si>
  <si>
    <t>gaultmilieu</t>
  </si>
  <si>
    <t>rizziesther</t>
  </si>
  <si>
    <t>annekanne77</t>
  </si>
  <si>
    <t>puerrom</t>
  </si>
  <si>
    <t>carlogrillo10</t>
  </si>
  <si>
    <t>chayo_77</t>
  </si>
  <si>
    <t>nette_wolke</t>
  </si>
  <si>
    <t>skywalker5054</t>
  </si>
  <si>
    <t>patrickmatusz</t>
  </si>
  <si>
    <t>fairy6493</t>
  </si>
  <si>
    <t>lernchance</t>
  </si>
  <si>
    <t>hofnaerrin</t>
  </si>
  <si>
    <t>eduardgrnwald</t>
  </si>
  <si>
    <t>tla62</t>
  </si>
  <si>
    <t>schaefershf</t>
  </si>
  <si>
    <t>politikfragen</t>
  </si>
  <si>
    <t>fehlundtadel</t>
  </si>
  <si>
    <t>edi_dfi</t>
  </si>
  <si>
    <t>sabinezhberlin</t>
  </si>
  <si>
    <t>ninowilkins</t>
  </si>
  <si>
    <t>koblerev</t>
  </si>
  <si>
    <t>massimodiana</t>
  </si>
  <si>
    <t>m_hof</t>
  </si>
  <si>
    <t>lmzurich</t>
  </si>
  <si>
    <t>dani_allemann</t>
  </si>
  <si>
    <t>zukunftch</t>
  </si>
  <si>
    <t>miperrico</t>
  </si>
  <si>
    <t>remolamotta</t>
  </si>
  <si>
    <t>crusty20041</t>
  </si>
  <si>
    <t>karniggels</t>
  </si>
  <si>
    <t>patrick_kuenzle</t>
  </si>
  <si>
    <t>ompwashington</t>
  </si>
  <si>
    <t>007_what_else</t>
  </si>
  <si>
    <t>nzz</t>
  </si>
  <si>
    <t>cee_spectacles</t>
  </si>
  <si>
    <t>ninubinu</t>
  </si>
  <si>
    <t>sofami_repe</t>
  </si>
  <si>
    <t>kathrinbertschy</t>
  </si>
  <si>
    <t>vancreutzfeldt</t>
  </si>
  <si>
    <t>shv_fssf</t>
  </si>
  <si>
    <t>alescha02</t>
  </si>
  <si>
    <t>chruezlinge</t>
  </si>
  <si>
    <t>reinhard481</t>
  </si>
  <si>
    <t>lukasvbuerkli</t>
  </si>
  <si>
    <t>actaveritas</t>
  </si>
  <si>
    <t>dboppch</t>
  </si>
  <si>
    <t>bundesrat_ch</t>
  </si>
  <si>
    <t>swiesandraa</t>
  </si>
  <si>
    <t>bundeshaus_bern</t>
  </si>
  <si>
    <t>ladina_kirchen</t>
  </si>
  <si>
    <t>fwasserfallen</t>
  </si>
  <si>
    <t>alliance_f</t>
  </si>
  <si>
    <t>mayagraf_bl</t>
  </si>
  <si>
    <t>alliancef_fr</t>
  </si>
  <si>
    <t>nadinejurgensen</t>
  </si>
  <si>
    <t>schubrun</t>
  </si>
  <si>
    <t>lifeki78</t>
  </si>
  <si>
    <t>zwei_bein</t>
  </si>
  <si>
    <t>flug521</t>
  </si>
  <si>
    <t>mxpx1981</t>
  </si>
  <si>
    <t>charlyeinstein</t>
  </si>
  <si>
    <t>bittereslachen</t>
  </si>
  <si>
    <t>christineloriol</t>
  </si>
  <si>
    <t>andreaschaelch1</t>
  </si>
  <si>
    <t>andresyvonne</t>
  </si>
  <si>
    <t>martin_mader_63</t>
  </si>
  <si>
    <t>hrsuit</t>
  </si>
  <si>
    <t>1_airdefender</t>
  </si>
  <si>
    <t>lisawitzig55</t>
  </si>
  <si>
    <t>feusl</t>
  </si>
  <si>
    <t>cowaser</t>
  </si>
  <si>
    <t>thinktwice_gell</t>
  </si>
  <si>
    <t>danieleulrich</t>
  </si>
  <si>
    <t>freakpants</t>
  </si>
  <si>
    <t>hazanirayidfada</t>
  </si>
  <si>
    <t>patwittmer</t>
  </si>
  <si>
    <t>rosmarietoggwe1</t>
  </si>
  <si>
    <t>ogimichael</t>
  </si>
  <si>
    <t>thomas_aeschi</t>
  </si>
  <si>
    <t>alp_trader</t>
  </si>
  <si>
    <t>nau_live</t>
  </si>
  <si>
    <t>schutzmaskenka1</t>
  </si>
  <si>
    <t>romanambuehl</t>
  </si>
  <si>
    <t>castlemead</t>
  </si>
  <si>
    <t>bab_berlin</t>
  </si>
  <si>
    <t>zh_city</t>
  </si>
  <si>
    <t>blickch</t>
  </si>
  <si>
    <t>jungesvp</t>
  </si>
  <si>
    <t>andreasgerber12</t>
  </si>
  <si>
    <t>sandrobrotz</t>
  </si>
  <si>
    <t>bag_ofsp_ufsp</t>
  </si>
  <si>
    <t>florinschuetz</t>
  </si>
  <si>
    <t>martina52050548</t>
  </si>
  <si>
    <t>swissscience_tf</t>
  </si>
  <si>
    <t>youtube</t>
  </si>
  <si>
    <t>staub_bernice</t>
  </si>
  <si>
    <t>swiss_lol</t>
  </si>
  <si>
    <t>infosperber</t>
  </si>
  <si>
    <t>watson_news</t>
  </si>
  <si>
    <t>oliverlutz1</t>
  </si>
  <si>
    <t>retoliniger</t>
  </si>
  <si>
    <t>srfnews</t>
  </si>
  <si>
    <t>anhohx</t>
  </si>
  <si>
    <t>evakuierenjetzt</t>
  </si>
  <si>
    <t>possencurator</t>
  </si>
  <si>
    <t>buchermanfred</t>
  </si>
  <si>
    <t>hansjaaggi</t>
  </si>
  <si>
    <t>alain_berset</t>
  </si>
  <si>
    <t>infokantonuri</t>
  </si>
  <si>
    <t>vbs_ddps</t>
  </si>
  <si>
    <t>fedpolch</t>
  </si>
  <si>
    <t>kaposg</t>
  </si>
  <si>
    <t>stadtrj</t>
  </si>
  <si>
    <t>covidiotench</t>
  </si>
  <si>
    <t>svpch</t>
  </si>
  <si>
    <t>erwinschmid</t>
  </si>
  <si>
    <t>florianinhauser</t>
  </si>
  <si>
    <t>joenuc</t>
  </si>
  <si>
    <t>parmeling</t>
  </si>
  <si>
    <t>knackeboul</t>
  </si>
  <si>
    <t>improve_this</t>
  </si>
  <si>
    <t>eth</t>
  </si>
  <si>
    <t>pbruegger</t>
  </si>
  <si>
    <t>srf</t>
  </si>
  <si>
    <t>ppsde</t>
  </si>
  <si>
    <t>ejpd_dfjp_dfgp</t>
  </si>
  <si>
    <t>senhubert</t>
  </si>
  <si>
    <t>20min</t>
  </si>
  <si>
    <t>missmorlord</t>
  </si>
  <si>
    <t>ignaziocassis</t>
  </si>
  <si>
    <t>s_sommaruga</t>
  </si>
  <si>
    <t>violapamherd</t>
  </si>
  <si>
    <t>anjaboog</t>
  </si>
  <si>
    <t>tlprinceitisme</t>
  </si>
  <si>
    <t>gastrosuissech</t>
  </si>
  <si>
    <t>postcovid_ch</t>
  </si>
  <si>
    <t>ihobans</t>
  </si>
  <si>
    <t>liffersgert</t>
  </si>
  <si>
    <t>marcbuergi</t>
  </si>
  <si>
    <t>grunliberale</t>
  </si>
  <si>
    <t>gruenech</t>
  </si>
  <si>
    <t>niknuspliger</t>
  </si>
  <si>
    <t>knallfrog</t>
  </si>
  <si>
    <t>br_sprecher</t>
  </si>
  <si>
    <t>christianbeck_</t>
  </si>
  <si>
    <t>moliecht</t>
  </si>
  <si>
    <t>frankth86697849</t>
  </si>
  <si>
    <t>gabrielathurg</t>
  </si>
  <si>
    <t>bildungsicherch</t>
  </si>
  <si>
    <t>glptbollinger</t>
  </si>
  <si>
    <t>dari0x</t>
  </si>
  <si>
    <t>antifajenny</t>
  </si>
  <si>
    <t>mathysroland</t>
  </si>
  <si>
    <t>peterfreakwater</t>
  </si>
  <si>
    <t>cr_schmid</t>
  </si>
  <si>
    <t>veritaslos</t>
  </si>
  <si>
    <t>rschreibt</t>
  </si>
  <si>
    <t>cocoz62277008</t>
  </si>
  <si>
    <t>mitte_centre</t>
  </si>
  <si>
    <t>angelika_ruider</t>
  </si>
  <si>
    <t>kiser__tim</t>
  </si>
  <si>
    <t>raphaelseunig</t>
  </si>
  <si>
    <t>opakoebi</t>
  </si>
  <si>
    <t>ver7t</t>
  </si>
  <si>
    <t>rv7759094603</t>
  </si>
  <si>
    <t>krachenwil</t>
  </si>
  <si>
    <t>itwomeneth</t>
  </si>
  <si>
    <t>br_</t>
  </si>
  <si>
    <t>meyer_mattea</t>
  </si>
  <si>
    <t>christamarkwald</t>
  </si>
  <si>
    <t>gerhardpfister</t>
  </si>
  <si>
    <t>tiana_moser</t>
  </si>
  <si>
    <t>sr</t>
  </si>
  <si>
    <t>marcandri</t>
  </si>
  <si>
    <t>nzzschweiz</t>
  </si>
  <si>
    <t>fumagalli_a</t>
  </si>
  <si>
    <t>laliberte</t>
  </si>
  <si>
    <t>wemakeit</t>
  </si>
  <si>
    <t>ch_lohr</t>
  </si>
  <si>
    <t>koeppelroger</t>
  </si>
  <si>
    <t>calien_666</t>
  </si>
  <si>
    <t>denniskberlin</t>
  </si>
  <si>
    <t>rcgr_ch</t>
  </si>
  <si>
    <t>midebkue</t>
  </si>
  <si>
    <t>adrianoaguzzi</t>
  </si>
  <si>
    <t>nicolegbel3</t>
  </si>
  <si>
    <t>parlch</t>
  </si>
  <si>
    <t>edw_tweet</t>
  </si>
  <si>
    <t>strebelluca</t>
  </si>
  <si>
    <t>bildungslandnrw</t>
  </si>
  <si>
    <t>missbaybee_de</t>
  </si>
  <si>
    <t>gonzoweirdworld</t>
  </si>
  <si>
    <t>leckerbisse</t>
  </si>
  <si>
    <t>pascalpfister</t>
  </si>
  <si>
    <t>hungrydoh</t>
  </si>
  <si>
    <t>Replies to</t>
  </si>
  <si>
    <t>Mentions</t>
  </si>
  <si>
    <t>@Blickch Deshalb kommen die Chaoten aus dem linken Lager. Sozialisten, die für ihr eigenes Versagen den Staat veran… https://t.co/cptlUx5vEX</t>
  </si>
  <si>
    <t>RT @deville_late: Das Putzpersonal im Bundeshaus kennt alle Geheimnisse – TV-Anwältin @michellemming wittert Karrierechancen für Reinigungs…</t>
  </si>
  <si>
    <t>RT @alliance_F: #frauensession2021: Wir sind bereits bei über 10'000 CHF - herzlichen Dank an alle, die bereits gespendet haben. _xD83D__xDC90_
Damit wi…</t>
  </si>
  <si>
    <t>In Nordkorea nennt man es Propaganda
Hier ist es Werbung für beste Impfung die es jemals gegeben hat!… https://t.co/azZBmpyaAF</t>
  </si>
  <si>
    <t>@EduardGrnwald @SandroBrotz @AndreasGerber12 @jungesvp Man muss das nur richtig einordnen. Es handelt sich hier um… https://t.co/hefw4jnt1I</t>
  </si>
  <si>
    <t>RT @nau_live: Die #Schweiz hat bisher noch keine grosse Impf-Werbekampagne für die Covid-Impfung. Das #BAG will aber bald vermehrt für die…</t>
  </si>
  <si>
    <t>RT @FDP_Liberalen: Informieren, impfen, testen: @petragoessi fordert eine Informationskampagne des @bag_ofsp_ufsp um über die Impfung und T…</t>
  </si>
  <si>
    <t>@florinschuetz @MartinA52050548 Der Typ ist einfach zum_xD83E__xDD2E_.  Um das Bundeshaus zu reinigen und sonstige Sch...arbeite… https://t.co/SCcyocYM4I</t>
  </si>
  <si>
    <t>Politiker*innen, die eine solche Politik verfolgen und damit willentlich einen Teil ihrer Bevölkerung benachteilige… https://t.co/WYLPXeFnYW</t>
  </si>
  <si>
    <t>@Michael73827437 @MartinCJanssen @SwissScience_TF Korrupt durch und durch, offenbar will das die Mehrheit nicht seh… https://t.co/PpSV1Oq5G4</t>
  </si>
  <si>
    <t>Bundesrat Alain Berset und der Bundesrat als Sänger um Bundeshaus https://t.co/QKOFxo39k2 via @YouTube</t>
  </si>
  <si>
    <t>Welche Agentur(en) macht/en diese millionschweren Kampagnen des ⁦@BAG_OFSP_UFSP⁩ und wie erfolgten die Ausschreibun… https://t.co/VZug27HQaa</t>
  </si>
  <si>
    <t>RT @jobstwagner: Welche Agentur(en) macht/en diese millionschweren Kampagnen des ⁦@BAG_OFSP_UFSP⁩ und wie erfolgten die Ausschreibungen? Da…</t>
  </si>
  <si>
    <t>@swiss_lol @staub_bernice Medienkontrolle ist in der CH schon länger Realität.
3 Millionen Extrablätter Zeitung der… https://t.co/1tgetbvPHR</t>
  </si>
  <si>
    <t>@infosperber SRF, BAG und Bundeshaus verstehen auch nicht, weshalb Masken zu 99% nur der Verbreitung von Viren, Bak… https://t.co/hstXxHfMIA</t>
  </si>
  <si>
    <t>Wusste gar nicht, dass @watson_news eine Bundeshaus Live-Berichterstattung hat... https://t.co/xF3scBVKnw</t>
  </si>
  <si>
    <t>@RetoLiniger @oliverlutz1 @thomas_aeschi Auf Twitter können wirnihn langweilig finden. Im Bundeshaus ist er mit sei… https://t.co/73XJQNoujj</t>
  </si>
  <si>
    <t>https://t.co/CR0rEcW0sU</t>
  </si>
  <si>
    <t>15/ ... [0] https://t.co/XiZIntI5WE
[1] https://t.co/jZlLjJ47MP 
[2] https://t.co/7mHt61m6a0 
[3]… https://t.co/s69ajrRRtt</t>
  </si>
  <si>
    <t>RT @alliance_F: #frauensession2021 - 246 demokratisch gewählte Frauen werden am 29. &amp;amp; 30. Okt. Geschichte schreiben &amp;amp; ihre konkreten Forder…</t>
  </si>
  <si>
    <t>RT @alliance_F: #50JahreDemokratie: Die #frauensession2021 ist DER Anlass des Jahres für #Gleichstellung in der _xD83C__xDDE8__xD83C__xDDED_. Mit deiner Spende hilfs…</t>
  </si>
  <si>
    <t>RT @EvaHerzog_BS: Es braucht differenzierte Kriterien für Kulturveranstaltungen!
„Die Basler Ständerätin Eva Herzog hat das «Basler Konzep…</t>
  </si>
  <si>
    <t>Es braucht differenzierte Kriterien für Kulturveranstaltungen!
„Die Basler Ständerätin Eva Herzog hat das «Basler… https://t.co/dEfmqGTV1i</t>
  </si>
  <si>
    <t>Das Putzpersonal im Bundeshaus kennt alle Geheimnisse – TV-Anwältin @michellemming wittert Karrierechancen für Rein… https://t.co/6nVvdis1Hq</t>
  </si>
  <si>
    <t>@srfnews Es wird Zeit dafür, wie weiland Dutti wieder einmal einen Pflasterstein ins Bundeshaus zu werfen. Auf dass… https://t.co/1iOLbQNoeT</t>
  </si>
  <si>
    <t>RT @svpzh: Die Linke zeigt ihr wahres Gesicht: bedingungsloses Grundeinkommen und Planwirtschaft, auf alles weiss die SP eine Antwort - nur…</t>
  </si>
  <si>
    <t>Offener Brief von Seraina W. , arbeitend im Gesundheitswesen. 
Dieser Brief wurde von Seraina W. an die meisten Kan… https://t.co/P4NpsoGKQV</t>
  </si>
  <si>
    <t>@anhohX Das einzige offene Theater der Schweiz befindet sich im Bundeshaus. Jede Woche kostenlose Show. Bleiben Sie zu Hause.</t>
  </si>
  <si>
    <t>RT @evakuierenJETZT: Symbolische Protestaktion vor dem Bundeshaus in Bern zeigt: WIR HABEN PLATZ // NOUS AVONS DE LA PLACE #evakuierenJETZT…</t>
  </si>
  <si>
    <t>@Possencurator ahh nein. Bundeshaus.
..Du meinst den Bundesbellwü.. stimmts?</t>
  </si>
  <si>
    <t>RT @hansjaaggi: @BucherManfred hier der Berner Bernerhof (ursprünglich ein Hotel, heute ein Bundeshaus) https://t.co/KTxqvtCGDc</t>
  </si>
  <si>
    <t>Die SVP im Bundeshaus ist nichts anderes als eine puberträre Pöbelbande https://t.co/RhssrDrlX1</t>
  </si>
  <si>
    <t>Wie strunzdumm ist Chiesa? Die Imperative, Forderungen und Drohungen übertreffen ja noch den KO Tropf Aeschi.
Topp… https://t.co/grFLZ8c9oL</t>
  </si>
  <si>
    <t>RT @nau_live: Von 1,12 auf 1,04 auf 1,01 auf nun plötzlich 0,96. Der R-Wert wird laufend nach unten korrigiert. Was steckt dahinter? Und ka…</t>
  </si>
  <si>
    <t>RT @thomas_aeschi: ⁦⁦@alain_berset⁩ ⁦@BAG_OFSP_UFSP⁩ verwenden sowieso nur gerade diejenigen Richtwerte, die die eigene Strategie (Lockdown…</t>
  </si>
  <si>
    <t>RT @LuanaNussbaum: Der R-Wert sinkt auf unter 1,0 – und war offenbar auch davor viel zu hoch geschätzt. Das Fundament der Corona-Pandemie u…</t>
  </si>
  <si>
    <t>@CovidiotenCH @infokantonuri @kapoSG @stadtrj @fedpolCH @fedpolCH wieso werden die Teilnehmer nicht bestraft? Ihr l… https://t.co/gFkWqGkOqJ</t>
  </si>
  <si>
    <t>@CovidiotenCH @stadtrj @kapoSG @fedpolCH @fedpolCH @vbs_ddps Lässt ihr sowas zu? Solange es nicht im Bundeshaus pas… https://t.co/rGUPysDAPu</t>
  </si>
  <si>
    <t>@SVPch Ihr züchtet mit eurem Verhalten Terroristen, welche euch im Bundeshaus überrumpeln wollen. Ich hoffe ihr sei… https://t.co/ZThClEtsJY</t>
  </si>
  <si>
    <t>RT @alliance_F: Crowdfunding-Start für die #frauensession2021! Mit deiner Unterstützung werden am 29./30. Okt. 246 demokratisch gewählte Fr…</t>
  </si>
  <si>
    <t>Die Linke zeigt ihr wahres Gesicht: bedingungsloses Grundeinkommen und Planwirtschaft, auf alles weiss die SP eine… https://t.co/R3PkzoKCqy</t>
  </si>
  <si>
    <t>Bitte, bitte spendet für die Frauensession im Bundeshaus. Ich will auch mal Politik machen. https://t.co/fzx3eIwi5v</t>
  </si>
  <si>
    <t>... kann ja mal passieren ... 
@Bundeshaus_Bern 
@Bundesrat_CH 
p.s.: #FreeAssangeNOW https://t.co/jCyzUMjJwu</t>
  </si>
  <si>
    <t>Immer und immer wieder die gleiche Scheisse der Regierung!!! Das steckt dahinter: R-Wert erneut nach unten korrigie… https://t.co/FygplRnTWY</t>
  </si>
  <si>
    <t>RT @da_vinci2007: Immer und immer wieder die gleiche Scheisse der Regierung!!! Das steckt dahinter: R-Wert erneut nach unten korrigiert htt…</t>
  </si>
  <si>
    <t>Das steckt wohl eher dahinter: Fake  https://t.co/4yxkZM5cXY</t>
  </si>
  <si>
    <t>Das steckt dahinter: R-Wert erneut nach unten korrigiert https://t.co/Z0VxCoxX1p</t>
  </si>
  <si>
    <t>Gewerbeverband schockt mit radikalen Lockdown-Behauptungen https://t.co/fwCEA1Um8e?</t>
  </si>
  <si>
    <t>#Coronavirus: Ueli Maurer fühlt sich «in einer #Sekte» https://t.co/zHO2OUDZfy</t>
  </si>
  <si>
    <t>_xD83C__xDDE8__xD83C__xDDED_...sind das die #7Bundeszwerge, auf dem Marsch ins #Bundeshaus in #Bern?! _xD83E__xDD2A__xD83D__xDE02_ https://t.co/G1NHVZBYPp</t>
  </si>
  <si>
    <t>RT @alliance_F: _xD83D__xDCE2_ Spendenaufruf unserer Geschäftsführerin  @SophieAchermann direkt vom Bundeshaus, wo Ende Oktober mit deiner Unterstützung…</t>
  </si>
  <si>
    <t>RT @florianinhauser: @ErwinSchmid Es ist ein Jammer. Da geht einer, dem die vielen Jahre im Bundeshaus nicht die Ecken und Kanten abgeschli…</t>
  </si>
  <si>
    <t>Das ist halt das Problem; Irgendwelche nicht MINT-Studierte "Vertraut der Wissenschaft" Populisten, welche vor alle… https://t.co/yeJASUNimJ</t>
  </si>
  <si>
    <t>Sie kriechen immer gleichzeitig aus ihren Löchern. Die Quantität soll es wieder mal richten, wenn der Inhalt nicht… https://t.co/fG1YVaBkb4</t>
  </si>
  <si>
    <t>RT @Martin_Mader_63: Scheinbar muss der „R“ Wert schon wieder nach unten korrigiert werden. Es ist einfach unglaublich. #corona #pandemie h…</t>
  </si>
  <si>
    <t>RT @ToscanRalph: "GDK-Präsident will Aussenterrassen öffnen" https://t.co/zGAgKAFV8x via @nau_live</t>
  </si>
  <si>
    <t>@joenuc Geht ja schneller als gedacht. "Aktuell liegt der R-Wert bei 0,96 für den 30. März" https://t.co/QTvqLSVQ0z</t>
  </si>
  <si>
    <t>@joenuc Und wie erwartet vor der Bundesratssitzung wieder oben (ich weiss, Ostern uns so). Aber ich bleibe mal bei… https://t.co/ypM1NmDaB7</t>
  </si>
  <si>
    <t>Die Masekentalibans glauben keiner Statistik, die sich nicht selber gefälscht haben.... https://t.co/CXo6OTYwaV</t>
  </si>
  <si>
    <t>RT @phopart: @alain_berset @ParmelinG Allons @alain_berset , où est-elle  la crise Corona si pas chez vous au Bundeshaus. C’est vous qui ru…</t>
  </si>
  <si>
    <t>@improve_this @Knackeboul Ps war nicht das Aarauer Rathaus sondern das Aarauer Bundeshaus. Heute eine schöne kleine Altstadtvilla. _xD83D__xDE09_</t>
  </si>
  <si>
    <t>Um diesen danach wieder nach unten zu korrigieren....  https://t.co/IOxFtA62rF</t>
  </si>
  <si>
    <t>RT @patwittmer: Zufälle gibt es: pünktlich auf die Bundesratssitzungen schnellen die Werte nach oben _xD83D__xDE09_
Coronavirus: ETH &amp;amp; BAG korrigieren…</t>
  </si>
  <si>
    <t>RT @NZZ: Am Montagnachmittag ist das Referendum gegen die #EhefürAlle eingereicht worden. Widerstand formierte sich nicht nur physisch vor…</t>
  </si>
  <si>
    <t>#SwissCovidFail
Uff, die Rhetorik dieses Artikels ist ne Katastrophe...
@nau_live: Nicht gerade verantwortungsvol… https://t.co/la6SqzhUw6</t>
  </si>
  <si>
    <t>RT @elvira_greco: #SwissCovidFail
Uff, die Rhetorik dieses Artikels ist ne Katastrophe...
@nau_live: Nicht gerade verantwortungsvoller Um…</t>
  </si>
  <si>
    <t>RT @NZZ: In normalen Zeiten muss das #BAG der #Pharmaindustrie die Stirn bieten. Doch zur Bewältigung der Pandemie wäre ein direkter Draht…</t>
  </si>
  <si>
    <t>JSVP gegen Covid-Gesetz. Und 20 weitere Organisation auf unserer Kampagnenseite https://t.co/W8gr3CB5nx.
https://t.co/5IgZLc6BBq</t>
  </si>
  <si>
    <t>RT @urkantone: JSVP gegen Covid-Gesetz. Und 20 weitere Organisation auf unserer Kampagnenseite https://t.co/W8gr3CB5nx.
https://t.co/5IgZLc…</t>
  </si>
  <si>
    <t>RT @LuanaNussbaum: Die Bundesratentscheide scheinen eine Art Gezeitenkräfte auf den R-Wert zu haben. Vor den Entscheiden kommt es regelmäss…</t>
  </si>
  <si>
    <t>RT @thomas_aeschi: "R-Wert vor Bundesratsentscheid nach oben korrigiert" -&amp;gt; Wie ich vorausgesagt habe... https://t.co/YIQGtywiJJ</t>
  </si>
  <si>
    <t>Schon wieder werden vom BAG Zahlen verfälscht..sie versuchen alles_xD83E__xDD2C_Nur das BAG lügt..falsche Headline! Coronavirus:… https://t.co/68vABmrz0v</t>
  </si>
  <si>
    <t>Schöne Störaktion von Menschen mit queeren Lebensrealität beim Bundeshaus! 
Kein Platz für rechts-konservative Fund… https://t.co/v7jEDYQADg</t>
  </si>
  <si>
    <t>RT @gegen_oben: Schöne Störaktion von Menschen mit queeren Lebensrealität beim Bundeshaus! 
Kein Platz für rechts-konservative Fundis!
#Eh…</t>
  </si>
  <si>
    <t>Ein Hornberger Schiessen par excellence.
Dass sich die @ETH dafür hergibt? 
#computationalevolution heisst es viell… https://t.co/9ngjjuByKe</t>
  </si>
  <si>
    <t>Immer mehr Menschen merken, dass wir mit den synthetischen Pestiziden - die Umwelt zerstören, unsere Lebensgrundlag… https://t.co/qx5kk7KV6m</t>
  </si>
  <si>
    <t>Nein, wir werden am Mittwoch nicht Farbe bekennen - aber Euch mitteillen, dass wir die Lage sehr genau beobachten.… https://t.co/lrVkrGQMSO</t>
  </si>
  <si>
    <t>RT @beobachtungsrat: Nein, wir werden am Mittwoch nicht Farbe bekennen - aber Euch mitteillen, dass wir die Lage sehr genau beobachten.
He…</t>
  </si>
  <si>
    <t>Coronavirus: BAG plant millionenschwere Impfkampagne https://t.co/OSZ1juAgJF on https://t.co/3kZyNCPkxO… https://t.co/Mt4PVB6nSO</t>
  </si>
  <si>
    <t>https://t.co/s4CyrKqd9c… https://t.co/CLKTxUwPgz on https://t.co/3kZyNCPkxO https://t.co/CLKTxUwPgz https://t.co/zicUXZIBiP</t>
  </si>
  <si>
    <t>RT @nau_live: Wie erwartet explodiert der R-Wert des Coronavirus. Statt mit 0,96 weist ihn das BAG nun mit 1,10 aus. Was bedeutet das für d…</t>
  </si>
  <si>
    <t>SOLLTE NUN DIE AUFSTÄNDISCHEN UND REBELLEN GEGEN CORONA
BEFÜRWOTER WIR ÖFFNEN ODER WIR MACHEN DAS NICHT WAS DIE MEH… https://t.co/dlHzWt140n</t>
  </si>
  <si>
    <t>@pbruegger Gäbs die beim Bundeshaus, wäre die @SVPch automatisch draussen. #tubelipartei</t>
  </si>
  <si>
    <t>RT @Schutzmaskenka1: #rosamasken #schwarzemasken #lilamasken ab Lager #schweiz  #bundeshaus
#Schutzmasken #lidl #apple #google #COSMOPOLITA…</t>
  </si>
  <si>
    <t>Coronavirus: ETH &amp;amp; BAG korrigieren R-Wert von 0,96 auf 1,10 - Wahnsinn, nachdem er nach unten korreliert wurde, nun… https://t.co/CWGliP4HTG</t>
  </si>
  <si>
    <t>RT @evoweb2015: Coronavirus: ETH &amp;amp; BAG korrigieren R-Wert von 0,96 auf 1,10 - Wahnsinn, nachdem er nach unten korreliert wurde, nun nach ob…</t>
  </si>
  <si>
    <t>spannend @SRF sagt also klar #FUCKSVP aber lädt diese politiker trotzdem ein... sehr konsequent
https://t.co/aTsqMOM208</t>
  </si>
  <si>
    <t>RT @nau_live: Sie war einst die #Masken-Pionierin in der Schweizer Politik: SVP-Nationalrätin Magdalena Martullo-Blocher will die #Maskenpf…</t>
  </si>
  <si>
    <t>"GDK-Präsident will Aussenterrassen öffnen" https://t.co/zGAgKAFV8x via @nau_live</t>
  </si>
  <si>
    <t>@alain_berset @ParmelinG Allons @alain_berset , où est-elle  la crise Corona si pas chez vous au Bundeshaus. C’est… https://t.co/7nN4UBlu6u</t>
  </si>
  <si>
    <t>... am besten vor dem Bundeshaus um daran zu erinnern wer wirklich wichtig ist.</t>
  </si>
  <si>
    <t>" Im Bundeshaus können alleine die drei grössten Umweltverbände auf 65 Politikerinnen"
Wer sind diese Politiker?
D… https://t.co/DfGvnkJNEl</t>
  </si>
  <si>
    <t>@LangstrumpfPipo @ppsde @FDP_Liberalen Was ist deien Meinungsfreiheit was Jolanda angeht und allgemein Frauen und K… https://t.co/e0C3cSdd0R</t>
  </si>
  <si>
    <t>@Bundesrat_CH Also wer von euch erklärt dem Volk die Verbindung vom Bundeshaus mit den USA LinksRechts Pedos? Soll… https://t.co/D11PhNV2Hh</t>
  </si>
  <si>
    <t>Na wie gehts euch Terroristen und Pedos und Tierschändern und Erdschändern im Bundeshaus und dem Militär? Gebt ihr… https://t.co/JebcYVWmxp</t>
  </si>
  <si>
    <t>@Bundesrat_CH Solch detaillierte Muster. Wie einfach es doch ist, das Leben. Alle Verbindungen bewiesen. Blocher un… https://t.co/VC4ERjJwTM</t>
  </si>
  <si>
    <t>RT @alliance_F: #frauensession2021 heute auf @watson_news _xD83D__xDE4C_ 
Zwei Tage Politikerin sein: Die Frauensession macht's möglich - https://t.co/…</t>
  </si>
  <si>
    <t>RT @allianceF_FR: _xD83D__xDE4F_ Appel aux dons de notre directrice @SophieAchermann en direct du Palais fédéral, où fin octobre - avec votre soutien -…</t>
  </si>
  <si>
    <t>@EJPD_DFJP_DFGP @FDP_Liberalen Übrigens, der Terror sitzt direkt im Bundeshaus. Ein Jahr lang terrorisiert der BR den Souveränen.</t>
  </si>
  <si>
    <t>Weil Gleichstellung in der _xD83C__xDDE8__xD83C__xDDED_ noch immer nicht erreicht ist, findet im Oktober eine Frauensession statt! 246 Frauen… https://t.co/PKvp5AboBI</t>
  </si>
  <si>
    <t>RT @GrueneNetzwerke: Weil Gleichstellung in der _xD83C__xDDE8__xD83C__xDDED_ noch immer nicht erreicht ist, findet im Oktober eine Frauensession statt! 246 Frauen di…</t>
  </si>
  <si>
    <t>RT @1_airdefender: @LisaWitzig55 Gummistiefel parat machen und mit 5000 Bauern +Traktor und Güllefass nach Bern pilgern. 
1 Mio. friedliche…</t>
  </si>
  <si>
    <t>RT @hazanirayidfada: Hat jemand gute Kontakte zu Bundeshaus Korrespondenten, die an den PKs teilnehmen? Wir könnten eine Liste der wichtigs…</t>
  </si>
  <si>
    <t>RT @LangstrumpfPipo: _xD83E__xDD54_#Kartoffelrepublik: Bundeshaus beschliesst ein dystopisches #PolizeiMassnahmenGesetz. 
_xD83E__xDD54_#Junghärdöpfel im Nein-Komit…</t>
  </si>
  <si>
    <t>RT @nau_live: Der Satire-Sendung «Deville» gefällt auf #Instagram ein Kommentar gegen die rechte #SVP. Dabei habe es sich um ein Versehen g…</t>
  </si>
  <si>
    <t>RT @feusl: Die im Trubel des Falles Buttet geschaffene Anlaufstelle für Opfer von Sexismus und Belästigung im Bundeshaus gibt es nicht mehr…</t>
  </si>
  <si>
    <t>RT @nau_live: Die #ETH sieht das Problem: Die Schwankungen und die Aussagekraft des R-Werts sind schwer vermittelbar. Die Politik sieht das…</t>
  </si>
  <si>
    <t>@SenHubert @20min Genau. Mir gefällt die partei nicht die 25% der Schweiz vertritt. Die sollten nicht im obersten R… https://t.co/ld4eqgUFuu</t>
  </si>
  <si>
    <t>@AnjaBoog @alain_berset @Violapamherd @ParmelinG @s_sommaruga @ignaziocassis @MissMorlord Bitte morgen wieder Richt… https://t.co/x3MEKCW3Mt</t>
  </si>
  <si>
    <t>@postcovid_CH @TLPrinceitisme @SVPch @GastroSuisseCH Beim Arbeitsrecht müsste das Parlament ran, da kann Gastrosuis… https://t.co/jbk9g3rSXz</t>
  </si>
  <si>
    <t>@20min Sie hat sicher ein tolles Heimkino bei ihr zu Hause; und wenn nicht es gibt bestimmt einen Kinosaal im Bundeshaus.</t>
  </si>
  <si>
    <t>@AlexSkotnikov @20min Bundeshaus ist tolles Kino, von Horror bis Musical....
Spielen gerade #CoronaHoax _xD83D__xDE09_</t>
  </si>
  <si>
    <t>@LiffersGert @ihobans In der Schweiz ist der Ansteckungsort bei 90% der Fälle unbekannt. Und seit Januar wird nicht… https://t.co/ib5FPNYc1L</t>
  </si>
  <si>
    <t>@MarcBuergi Die erste maskierte im Bundeshaus... https://t.co/8YwTygVxpV</t>
  </si>
  <si>
    <t>Der R-Wert sinkt auf unter 1,0 – und war offenbar auch davor viel zu hoch geschätzt. Das Fundament der Corona-Pande… https://t.co/MUoADKu5Ox</t>
  </si>
  <si>
    <t>Die Bundesratentscheide scheinen eine Art Gezeitenkräfte auf den R-Wert zu haben. Vor den Entscheiden kommt es rege… https://t.co/ilDDoO4Ofb</t>
  </si>
  <si>
    <t>@kathrinbertschy @grunliberale und @mayagraf_bl  @GrueneCH, Ko-Präsidentinnen der Frauendachorganisation… https://t.co/EJQek7zIMK</t>
  </si>
  <si>
    <t>https://t.co/NWsUGk4pyu</t>
  </si>
  <si>
    <t>_xD83C__xDDE8__xD83C__xDDED_ Antiterrorgesetz!! Keller Suter, eine der 7 Zwerge, schliesst Antifa aus!! Hat die Hoeschen voll weil wohl zuvie… https://t.co/JV7wSJBzZu</t>
  </si>
  <si>
    <t>Ist der R-Wert das richtige Kriterium für den Bundesrat? Im Prinzip schon. Doch gab es immer wieder Korrekturen des… https://t.co/85bulVJcZP</t>
  </si>
  <si>
    <t>RT @alliance_F: _xD83D__xDE4F_ Spendenaufruf von Co-Präsidentin, Ständerätin @mayagraf_bl. Hilf uns, die #frauensession2021 auf die Beine zu stellen, da…</t>
  </si>
  <si>
    <t>Informieren, impfen, testen: @petragoessi fordert eine Informationskampagne des @bag_ofsp_ufsp um über die Impfung… https://t.co/FXpAre2vtW</t>
  </si>
  <si>
    <t>RT @allianceF_FR: _xD83D__xDE4F_ Appel aux dons de notre Co-présidente &amp;amp; Conseillère aux Etats @mayagraf_bl. Aidez-nous à faire décoller la #sessiondesf…</t>
  </si>
  <si>
    <t>@NZZ @niknuspliger Bern schläft weiter den gesunden Beamtenschlaf. Und sondert dabei, wenig überraschend, keinen Be… https://t.co/v0SfimgRC3</t>
  </si>
  <si>
    <t>@knallfrog Obwohl das #PMT wohl auch Charaktere aufnehmen müsste, die vor laufender Kamera in Liestal etwas von Waf… https://t.co/IAl2hbzmnF</t>
  </si>
  <si>
    <t>Die SRF-Selbstdarsteller suhlen sich in ihrem Sein. Siehe auch Tagesschau Inhauser. Zum fremdschämen. https://t.co/QxxtnootBv</t>
  </si>
  <si>
    <t>@BR_Sprecher @EJPD_DFJP_DFGP Doch nur ein Probelauf für die Kapo Bern/ Aargau ?
Be-Urteilen Sie nach dem Anhören d… https://t.co/8t2zYhnHqU</t>
  </si>
  <si>
    <t>RT @Bundesrat_CH: Liebe Mitbürger/innen
Die heutige Medienkonferenz findet auf der Bundeshaus-Terrasse statt.
Herzlichst</t>
  </si>
  <si>
    <t>Das steckt dahinter: R-Wert erneut nach unten korrigiert https://t.co/Vpt5il0LbN 
Die Bundesratsentscheidung für M… https://t.co/NvsxTkP8IE</t>
  </si>
  <si>
    <t>Wieviele Essgutscheine hat @GastroSuisseCH im Bundeshaus verteilt ? #SwissCovidFail #SwissCovidCrime</t>
  </si>
  <si>
    <t>RT @rogerluethy: Wieviele Essgutscheine hat @GastroSuisseCH im Bundeshaus verteilt ? #SwissCovidFail #SwissCovidCrime</t>
  </si>
  <si>
    <t>@srfnews Ey, was seid ihr eigentlich eine ignorante, inkompetente Truppe da im Bundeshaus? Scho krass.</t>
  </si>
  <si>
    <t>Inzwischen draussen vor dem Bundeshaus.... #SwissCovidCrime #NichtMeinBundesrat https://t.co/vZtC9dispf</t>
  </si>
  <si>
    <t>RT @Zwei_bein: Hat die KESB eigentlich Zugang zum Bundeshaus? Frage für einen Freund. _xD83D__xDE07_
#SwissCovidCrime #NichtmeinBundesrat</t>
  </si>
  <si>
    <t>@BR_Sprecher @ChristianBeck_ Im Bundeshaus sind wohl alle schon geimpft?
Danke für NCHTS!
#SwissCovidFail</t>
  </si>
  <si>
    <t>Im Bundeshaus konnte der Logik-Hauptschalter auch nach über einjährigem Ausfall noch nicht repariert werden. Die El… https://t.co/5OfKYK1oSq</t>
  </si>
  <si>
    <t>RT @7uendel: Im Bundeshaus konnte der Logik-Hauptschalter auch nach über einjährigem Ausfall noch nicht repariert werden. Die Elektriker be…</t>
  </si>
  <si>
    <t>6 von 7 Personen finden  russisches Roulette total ungefährlich. Na toll_xD83D__xDE37_
#NoCovid
#Corona
#COVID19… https://t.co/7iXJyNMkdk</t>
  </si>
  <si>
    <t>_xD83E__xDD54_#Kartoffelrepublik: Bundeshaus beschliesst ein dystopisches #PolizeiMassnahmenGesetz. 
_xD83E__xDD54_#Junghärdöpfel im Nein-Ko… https://t.co/IZ9kRjMNEN</t>
  </si>
  <si>
    <t>@moliecht Noch zwei Mal, also insgesamt vier Mal werden wir den Fehler wiederholen. In einem Jahr überlegen wir uns… https://t.co/j5wUhyR7AO</t>
  </si>
  <si>
    <t>Freue mich schon auf die Lichtprojektion am Bundeshaus zur Feier des 10’000. Toten, der sich im Dienste der Schweiz… https://t.co/LfsZVg7o1M</t>
  </si>
  <si>
    <t>RT @xeophin: Freue mich schon auf die Lichtprojektion am Bundeshaus zur Feier des 10’000. Toten, der sich im Dienste der Schweizer Wirtscha…</t>
  </si>
  <si>
    <t>@FrankTh86697849 Das meinst jetzt ironisch oder? Ich hab vor dem Bundeshaus die zwei Berater gesehen vom Bundesrat… https://t.co/jPpHRgCByc</t>
  </si>
  <si>
    <t>Dieser Artikel zeigt klipp und klar auf, wie blöd manche Journalisten oder Politiker sind und selbst nach einem Jah… https://t.co/mm71lDFEEd</t>
  </si>
  <si>
    <t>Switzerland is reopening (the indoor sections of) zoos, gyms, cinemas and theatres on Monday.
https://t.co/ELHmchMATH</t>
  </si>
  <si>
    <t>@GabrielaThurg Impfpflicht in der Schweiz führt leider zum Sturm auf das Bundeshaus.</t>
  </si>
  <si>
    <t>Plötzlich wollen zwei Fraktionen das Bundeshaus stürmen. Seltsam.</t>
  </si>
  <si>
    <t>@domzscho Ich stürme das Bundeshaus nicht, solange beim Sturm Nazis dabei sind. Basta.
Der BR hat da also Glück, da… https://t.co/6k4rI2isUF</t>
  </si>
  <si>
    <t>@BildungSicherCH Mit ein paar Lautsprechern auf dem Bundesplatz könnte man 24/7 aufs Bundeshaus einreden.</t>
  </si>
  <si>
    <t>@dari0x @glptbollinger Mein Erstklässler kann problemlos ein Mäskeli tragen. Es ist aber leider oft eine Zwängerei… https://t.co/VbufvL8UJM</t>
  </si>
  <si>
    <t>Jetzt bräuchte es einen Whistleblower, der die interne Bundeshaus-Kommunikation publiziert. #SwissCovidCrime</t>
  </si>
  <si>
    <t>@AntifaJenny War mal auf einem Kongress wo er vorgetragen hat und er meinte das Wichtige sei dass man immer sehr se… https://t.co/PaOZqK3aLq</t>
  </si>
  <si>
    <t>@MathysRoland Um alle die Augaben zu bewältigen, welche durch das @Bundeshaus_Bern und die von uns gewählten… https://t.co/8ANwfQ2X3Q</t>
  </si>
  <si>
    <t>@PeterFreakwater @SVPch Mimimiii
Das pfui geht von meiner seite an all die vollpfosten, kommunisten im Bundeshaus w… https://t.co/fHAX4lpq7s</t>
  </si>
  <si>
    <t>@SVPch Das Vermächnis der bürgerlichen Parteien mit dem Arbeitsgeberverband. Herr Schnegg sollte bereits einen Vors… https://t.co/QX1qDKClzu</t>
  </si>
  <si>
    <t>Ausweitung der Service-Zone: Mit Wirtschaftspolitik gegen die Durststrecke. https://t.co/7ReUrCDftz 
@nau_live @GastroSuisseCH</t>
  </si>
  <si>
    <t>RT @nadinejurgensen: 246 Frauen wollen sich Gehör verschaffen _xD83C__xDFA4_. Ihre Themen in die Mitte der Gesellschaft tragen. 
Helft mit die #Frauense…</t>
  </si>
  <si>
    <t>RT @MBaerlocher: Ausweitung der Service-Zone: Mit Wirtschaftspolitik gegen die Durststrecke. https://t.co/7ReUrCDftz 
@nau_live @GastroSuis…</t>
  </si>
  <si>
    <t>Unser Mitgründer @RosensteinSasha hat eine Botschaft für euch: Unterstützt das Crowdfunding der @alliance_F für die… https://t.co/JCq5m5omSZ</t>
  </si>
  <si>
    <t>RT @diefeministen: Unser Mitgründer @RosensteinSasha hat eine Botschaft für euch: Unterstützt das Crowdfunding der @alliance_F für die Frau…</t>
  </si>
  <si>
    <t>RT @LMZurich: _xD83D__xDE04_ Röbi Gantenbein, Lagerist im Bundeshaus, erklärt uns weshalb das nachgestellte Bundeszimmer in der Wechselausstellung «Bund…</t>
  </si>
  <si>
    <t>@cocoz62277008 @VeritasLos @CR_Schmid Es werden leider häufig die gehört, die schreien, und nicht die, die nachdenk… https://t.co/SDfI1wFGA1</t>
  </si>
  <si>
    <t>@cocoz62277008 @RSchreibt @VeritasLos @CR_Schmid im nächsten züritwitterrave der schlaflosen taugenichtse werden di… https://t.co/QYhrVoMowy</t>
  </si>
  <si>
    <t>@RaphaelSeunig @kiser__tim @Angelika_Ruider @20min @Mitte_Centre Ich geissle ja nicht die Streichung des Cs an sich… https://t.co/1QzHRnOfqE</t>
  </si>
  <si>
    <t>@thomas_aeschi Hoffe die SVP verliert bei den nächsten Wahlen sehr viele Wähler, dann nimmt der Druck und das gegac… https://t.co/ddPNrzrpmh</t>
  </si>
  <si>
    <t>Wann geht es endlich wieder los? Wann werden die Corona-Verbote gelockert. Sehnsüchtig warten alle auf einen Oeffnu… https://t.co/Lxo9RiwvrI</t>
  </si>
  <si>
    <t>RT @EduardGrnwald: Zu BR Maurer fehlen mir absolut die Worte:  Er wollte am 1. Mai alles öffnen! Die anderen sind auch nicht viel besser un…</t>
  </si>
  <si>
    <t>@ver7t @OpaKoebi "hauptberuflich im Umfang von mindestens 60 Prozent einer Vollzeitstelle über das Geschehen im Bun… https://t.co/bxm1xxvv05</t>
  </si>
  <si>
    <t>Die @GrueneCH sind übrigens die einzige im Parlament vertretene Partei, welche die Öffnung in die dritte Welle klar… https://t.co/rNVQSA2lp2</t>
  </si>
  <si>
    <t>@RV7759094603 @Blickch Einzig die Ansteckungsmöglichkeit in Einkaufszentren, Fabriken, Verteilzentralen und im Bund… https://t.co/PGpNDBKSXm</t>
  </si>
  <si>
    <t>@hazanirayidfada Ich frage mich immer wieder, weshalb das Bundeshaus noch nicht zum Superspreader Event mutiert ist... _xD83E__xDD37_‍♂️</t>
  </si>
  <si>
    <t>@krachenwil es schneit und weit und breit kein winterdienst! das larifari im bundeshaus reicht mir, es muss nicht n… https://t.co/AUKCsltEnP</t>
  </si>
  <si>
    <t>RT @alliance_F: Was soll an der #frauensession2021 behandelt werden? Für @nadinejurgensen ist es die #Vereinbarkeit von Beruf &amp;amp; Familie. De…</t>
  </si>
  <si>
    <t>Herr Christof Vuille von @nau_live suggeriert einmal mehr, dass das BAG den R-Wert willkürlich anpasst. Zur grossen… https://t.co/zHPANSAD7s</t>
  </si>
  <si>
    <t>Zu BR Maurer fehlen mir absolut die Worte:  Er wollte am 1. Mai alles öffnen! Die anderen sind auch nicht viel bess… https://t.co/3Ts1r6gXed</t>
  </si>
  <si>
    <t>@MartinA52050548 seit gestern hängt ein Tuch darüber ... schau mal im Bundeshaus nach</t>
  </si>
  <si>
    <t>Coronavirus: Bundesrat öffnet Restaurant-Terrassen ab Montag - https://t.co/n5woNk1dRY https://t.co/ILoxSBpA1a</t>
  </si>
  <si>
    <t>Bundesrat: So wollten Ueli Maurer &amp;amp; Co. wirklich lockern - https://t.co/n5woNk1dRY https://t.co/1EWlwFURYO</t>
  </si>
  <si>
    <t>@Bundeshaus_Bern https://t.co/ACE5HhFTAz</t>
  </si>
  <si>
    <t>RT @ITWomenETH: Die zweite Frauensession am 29. und 30. Oktober im Bundeshaus: Für einen Sitz an der Frauensession können alle in der Schwe…</t>
  </si>
  <si>
    <t>RT @OMPWashington: Im Echo dann mit Reaktionen aus dem Bundeshaus. Von @tiana_moser @gerhardpfister @ChristaMarkwald @meyer_mattea und @BR_…</t>
  </si>
  <si>
    <t>RT @m_hof: #Rahmenabkommen/#InstA: 
Massive Kritik aus #EU-Brüssel an der Verhandlungsführung der Schweiz.
Dies zeigen Dokumente, die @sr…</t>
  </si>
  <si>
    <t>#Rahmenabkommen/#InstA: 
Massive Kritik aus #EU-Brüssel an der Verhandlungsführung der Schweiz.
Dies zeigen Dokum… https://t.co/dfpXx2KUi2</t>
  </si>
  <si>
    <t>_xD83D__xDE04_ Röbi Gantenbein, Lagerist im Bundeshaus, erklärt uns weshalb das nachgestellte Bundeszimmer in der Wechselausstel… https://t.co/9r6y97tka2</t>
  </si>
  <si>
    <t>Referendumsabgabe von Gegnern vor Bundeshaus gestört 
https://t.co/QMVnlL8qe6 | Die Stiftung @ZukunftCH informiert… https://t.co/smtVPAOoTB</t>
  </si>
  <si>
    <t>Macht doch alles auf und schliesst das Bundeshaus.... #SwissCovidCrime Hauptsache nicht auf Wissenschaftler*innen h… https://t.co/IcDXPQSUKm</t>
  </si>
  <si>
    <t>RT @remolamotta: Macht doch alles auf und schliesst das Bundeshaus.... #SwissCovidCrime Hauptsache nicht auf Wissenschaftler*innen hören Ih…</t>
  </si>
  <si>
    <t>@MarcAndri Da bin ich absolut ihrer Meinung. Man sollte sie an den Pranger stellen. Ich wäre auch dafür vor dem Bun… https://t.co/oVh6Ca2uXZ</t>
  </si>
  <si>
    <t>RT @ChristineLoriol: https://t.co/4Xls9Ze8Pc
Das war halt schon auch ein tolles Beispiel unsere politischen Führung n der Frühlingssesion.…</t>
  </si>
  <si>
    <t>Im Echo dann mit Reaktionen aus dem Bundeshaus. Von @tiana_moser @gerhardpfister @ChristaMarkwald @meyer_mattea und… https://t.co/IJNTc3tp25</t>
  </si>
  <si>
    <t>@NZZ @laliberte @Fumagalli_A @NZZSchweiz Einige LGBT-Aktivisten sind offenbar besonders dünnhäutig und bevorzugen Z… https://t.co/fW516a3kXE</t>
  </si>
  <si>
    <t>Am Montagnachmittag ist das Referendum gegen die #EhefürAlle eingereicht worden. Widerstand formierte sich nicht nu… https://t.co/VshkYtAe4x</t>
  </si>
  <si>
    <t>In normalen Zeiten muss das #BAG der #Pharmaindustrie die Stirn bieten. Doch zur Bewältigung der Pandemie wäre ein… https://t.co/70coqMOZgr</t>
  </si>
  <si>
    <t>Crowdfunden statt ausgehen! 
Frauensession im Bundeshaus https://t.co/M5Sh6B6WTN via @wemakeit</t>
  </si>
  <si>
    <t>RT @ninubinu: Crowdfunden statt ausgehen! 
Frauensession im Bundeshaus https://t.co/M5Sh6B6WTN via @wemakeit</t>
  </si>
  <si>
    <t>@moliecht Sollen wir mal ein paar Farbbeutel ans Bundeshaus schmeissen? Ich schlage vor in schwarz.</t>
  </si>
  <si>
    <t>Die Mittte/FDP/GLP-Lastigkeit der SRG zeigt sich am deutlichsten bei den Kommentaren, v.a jenen aus dem Bundeshaus,… https://t.co/QJeWIXt1Us</t>
  </si>
  <si>
    <t>wurde aber auch Zeit.
@Ch_Lohr #Bundeshaus #Barrierefreiheit https://t.co/qjIkVHz3Ds</t>
  </si>
  <si>
    <t>KLEINER GAUNER SUPPE BROT UND KNAST.GROSSER GAUNER IM BUNDESHAUS ZU GAST.EINER DER GROESSTEN VERBRECHER IM BUNDESHA… https://t.co/ONZFMMW3gA</t>
  </si>
  <si>
    <t>@KoeppelRoger Grösse Mitschuld tragen die Anheizer dieser Stürmung. Namentlich Donald Trump. Diese Leute sollten fü… https://t.co/NagPrkP0BC</t>
  </si>
  <si>
    <t>Sorry, aber jede Uni die in der aktuellen Situation Präsenzunterricht obligatorisch machen will gibt sich der Läche… https://t.co/BLW5WM2g4U</t>
  </si>
  <si>
    <t>@hazanirayidfada Können wir die Sportjournalisten ins Bundeshaus schicken?</t>
  </si>
  <si>
    <t>Liebe Mitbürger/innen
Die heutige Medienkonferenz findet auf der Bundeshaus-Terrasse statt.
Herzlichst</t>
  </si>
  <si>
    <t>Die Lage auf dem Arbeitsmarkt im März 2021 https://t.co/qOcQY8ebq7</t>
  </si>
  <si>
    <t>Arbeitslosenversicherung 2020: Noch schuldenfrei dank Bundesgeldern https://t.co/X7DQGVAtg2</t>
  </si>
  <si>
    <t>Bewältigung der «Subventionsfälle» im öV kommt voran – Rückzahlungen von 60 Millionen Franken https://t.co/dCtsYAmyFK</t>
  </si>
  <si>
    <t>BFU – Sicherheitswarnung von PIEPS zu Lawinenverschütteten-Suchgeräten der DSP-Serie https://t.co/7qa6jWToy2</t>
  </si>
  <si>
    <t>Schweizer Grand Prix Kunst / Prix Meret Oppenheim für Georges Descombes, Esther Eppstein und Vivian Suter https://t.co/cNRq5esK3Y</t>
  </si>
  <si>
    <t>BFU - Décathlon ruft Schwimmweste der Marke «TRIBORD» wegen Ertrinkungsgefahr zurück https://t.co/NsTJ5wgkq8</t>
  </si>
  <si>
    <t>Vogelgrippefälle bei Hausgeflügel in Deutschland – vorbeugende Massnahmen in der Schweiz https://t.co/pLux54m6Lr</t>
  </si>
  <si>
    <t>BFU - Brompton ruft ausgewählte Modelle des E-Faltvelos «Electric» wegen Unfallgefahr zurück https://t.co/fNkLe1uaxV</t>
  </si>
  <si>
    <t>Nebenwirkungen der Covid-19 Impfungen in der Schweiz – Update https://t.co/ebCaz1i4Fo</t>
  </si>
  <si>
    <t>Schweizer Treibhausgas-Ausstoss 2019 kaum gesunken https://t.co/EsHmDgMze1</t>
  </si>
  <si>
    <t>Bundesrat und Parlament empfehlen Covid-19-Gesetz zur Annahme https://t.co/2JbSsVb60o</t>
  </si>
  <si>
    <t>Lehrstellenvergabe 2021 in vollem Gange https://t.co/BL12wTF1Nf</t>
  </si>
  <si>
    <t>Neue Eidgenössische Anleihen https://t.co/Fb4g9XpYdw</t>
  </si>
  <si>
    <t>Wöchentliche Wirtschaftsaktivität nähert sich dem Vorkrisenniveau https://t.co/8Vxg9xwkjb</t>
  </si>
  <si>
    <t>Zwei numismatische Weltrekorde: «Kleinste Gedenkmünze» und «Älteste Umlaufmünze» der Welt https://t.co/81u5tUhXcm</t>
  </si>
  <si>
    <t>PMT: Besserer Schutz der Bevölkerung vor Terrorismus https://t.co/ofoODShnS8</t>
  </si>
  <si>
    <t>Stromverbrauch der Rechenzentren in der Schweiz steigt weiter an https://t.co/SysVlGX128</t>
  </si>
  <si>
    <t>Coronavirus: Verlängerung vorübergehender Schutzmassnahmen im Asylbereich https://t.co/dFMvqkhewR</t>
  </si>
  <si>
    <t>«Sprint»: Neue NEST-Unit im Bau - Vom Rückbau zum Re-Use in kürzester Zeit https://t.co/s6V7U9wVl8</t>
  </si>
  <si>
    <t>Öffentliche Entwicklungshilfe 2020 bei 0,48% des Bruttonationaleinkommens der Schweiz https://t.co/UpG1PulsaY</t>
  </si>
  <si>
    <t>Bundesrat eröffnet Vernehmlassung zur Teilrevision des Wasserbaugesetzes https://t.co/AHnJLB3Fmq</t>
  </si>
  <si>
    <t>Neue Bestimmungen für besseren Schutz von Mensch und Umwelt: Bundesrat eröffnet Vernehmlassung https://t.co/9YV1W06yJn</t>
  </si>
  <si>
    <t>Änderung des Rechtshilfegesetzes tritt am 1. Juni 2021 in Kraft https://t.co/8VSKa5DA7u</t>
  </si>
  <si>
    <t>Mehr Sicherheit bei Medizinprodukten: Bundesrat eröffnet Vernehmlassung für Ausführungsrecht In vitro Diagnostika https://t.co/sxyJ6HuzZC</t>
  </si>
  <si>
    <t>Bericht zur Ausserbetriebnahme von Immobilien des VBS https://t.co/7h2y3qJwfX</t>
  </si>
  <si>
    <t>Totalrevision des CO2-Gesetzes: Bundesrat eröffnet Vernehmlassung zur CO2-Verordnung https://t.co/Vr7ooy8I51</t>
  </si>
  <si>
    <t>Bundesrat genehmigt Vereinbarung über Kosten zur Verteilung von Jodtabletten https://t.co/qdXtR0N5o5</t>
  </si>
  <si>
    <t>16.461 Parlamentarische Initiative EMRK, Strafregister, Restitutio in integrum. Bundesgerichtsgesetz anpassen https://t.co/Wr5PfyUEUo</t>
  </si>
  <si>
    <t>Abkommen mit dem Vereinigten Königreich über die gegenseitige Anerkennung des AEO-Status https://t.co/HhOxFkwO2Q</t>
  </si>
  <si>
    <t>Konsolidierte Rechnung 2020: Hohes Defizit wegen Corona-Pandemie https://t.co/ARQUpweuHR</t>
  </si>
  <si>
    <t>Bundesrat genehmigt Vereinbarung über Kosten zur Verteilung von Jodtabletten https://t.co/XMe6Z7QoRb</t>
  </si>
  <si>
    <t>Emissionsergebnis der Bundesanleihen https://t.co/BUwV0JUpfr</t>
  </si>
  <si>
    <t>Der Bundesrat erleichtert den freiwilligen Abbau von Reserven in der Krankenversicherung https://t.co/VjQbcaQfS2</t>
  </si>
  <si>
    <t>ASTRA - Opel ruft einen Vorderachskörper (Ersatzteil) wegen Unfallgefahr zurück https://t.co/PbJrZmAeGH</t>
  </si>
  <si>
    <t>Coronavirus: Nächster Öffnungsschritt am 19. April https://t.co/Rfsfc1Zyjo</t>
  </si>
  <si>
    <t>Asylstatistik März 2021 https://t.co/DNdy0gYbSZ</t>
  </si>
  <si>
    <t>Bundesrat verabschiedet Botschaft zur Reform der Verrechnungssteuer https://t.co/ZydQs8O5uj</t>
  </si>
  <si>
    <t>Für nachhaltiges Gemüse: Versuchsstation Gemüsebau in den Startlöchern https://t.co/5m7bAdKzSx</t>
  </si>
  <si>
    <t>Wie viel verbraucht die Schweiz? - 87 Millionen Tonnen Material pro Jahr https://t.co/tWb9I0wgdJ</t>
  </si>
  <si>
    <t>Bundesrätin Viola Amherd und die deutsche Verteidigungsministerin Annegret Kramp-Karrenbauer sprechen über bilatera… https://t.co/CFoRkJCPRg</t>
  </si>
  <si>
    <t>Online-Wissensplattform für nachhaltige öffentliche Beschaffung (WöB) https://t.co/RUQALGf5XH</t>
  </si>
  <si>
    <t>Vogelgrippe: In der Region Nyon und im Kanton Genf werden weitere Massnahmen angeordnet https://t.co/LDflW4Hm6r</t>
  </si>
  <si>
    <t>Schweiz präsentiert Bericht zur Umsetzung des UNO-Übereinkommens zum Schutz aller Personen vor dem Verschwindenlass… https://t.co/iyIAHel8g9</t>
  </si>
  <si>
    <t>Coronavirus: Impfkampagne Hauptthema beim Austausch zwischen Bundesrat Berset und der Gesundheitsdirektorenkonferenz https://t.co/aicPWXdKwY</t>
  </si>
  <si>
    <t>Bundesrat Ignazio Cassis empfängt neue liechtensteinische Aussenministerin Dominique Hasler https://t.co/8LPfIoQSql</t>
  </si>
  <si>
    <t>Produzenten- und Importpreisindex steigt im März um 0,6% https://t.co/yteuBIJ1yk</t>
  </si>
  <si>
    <t>Stromverbrauch 2020 wegen Pandemie um 2,6% gesunken https://t.co/g6JCj0kPR5</t>
  </si>
  <si>
    <t>Science Diplomacy und grenzüberschreitende Zusammenarbeit im Zentrum des Treffens der deutschsprachigen Aussenminis… https://t.co/NgID8qtvCB</t>
  </si>
  <si>
    <t>Unterstützung aus dem Bundeshaus! Danke dir, liebe @FWasserfallen, ganz herzlich für den Support.… https://t.co/xslvP7ack5</t>
  </si>
  <si>
    <t>RT @ladina_kirchen: Unterstützung aus dem Bundeshaus! Danke dir, liebe @FWasserfallen, ganz herzlich für den Support.
#DieRegierungsstatth…</t>
  </si>
  <si>
    <t>_xD83D__xDE4F_@diefeministen! #frauensession2021
Link zum Crowdfunding: https://t.co/ihpK75QilA https://t.co/AcJPSXxnJC</t>
  </si>
  <si>
    <t>#frauensession2021 heute auf @watson_news _xD83D__xDE4C_ 
Zwei Tage Politikerin sein: Die Frauensession macht's möglich -… https://t.co/kQTGurn2Vy</t>
  </si>
  <si>
    <t>_xD83D__xDCE2_ Spendenaufruf unserer Geschäftsführerin  @SophieAchermann direkt vom Bundeshaus, wo Ende Oktober mit deiner Unter… https://t.co/AzdRcEIzcF</t>
  </si>
  <si>
    <t>_xD83D__xDE4F_ Appel aux dons de notre directrice @SophieAchermann en direct du Palais fédéral, où fin octobre - avec votre sout… https://t.co/utCKdmYmJ4</t>
  </si>
  <si>
    <t>_xD83D__xDE4F_ Spendenaufruf von Co-Präsidentin, Ständerätin @mayagraf_bl. Hilf uns, die #frauensession2021 auf die Beine zu ste… https://t.co/B5RhvyT2NR</t>
  </si>
  <si>
    <t>_xD83D__xDE4F_ Appel aux dons de notre Co-présidente &amp;amp; Conseillère aux Etats @mayagraf_bl. Aidez-nous à faire décoller la… https://t.co/vA6ngn4zKr</t>
  </si>
  <si>
    <t>246 Frauen wollen sich Gehör verschaffen _xD83C__xDFA4_. Ihre Themen in die Mitte der Gesellschaft tragen. 
Helft mit die… https://t.co/fr00zF70xQ</t>
  </si>
  <si>
    <t>Was soll an der #frauensession2021 behandelt werden? Für @nadinejurgensen ist es die #Vereinbarkeit von Beruf &amp;amp; Fam… https://t.co/WE0S6NQSlI</t>
  </si>
  <si>
    <t>Quels sujets devraient être abordés lors de la #sessiondesfemmes2021? Pour @nadinejurgensen c'est la conciliation t… https://t.co/N3lOpMUBWx</t>
  </si>
  <si>
    <t>#sessiondesfemmes2021 : Nous avons déjà dépassé les 10 000 CHF - un grand merci à toutes et tous qui ont fait un do… https://t.co/OZ8yYj3Bza</t>
  </si>
  <si>
    <t>Un grand merci à celles et ceux qui soutiennent la #sessiondesfemmes2021. Nous sommes à plus de 17'000 CHF, mais il… https://t.co/nfL7uJjHQL</t>
  </si>
  <si>
    <t>@DennisKBerlin @calien_666 Wir können ja noch das Bundeshaus (Bonn) mit ins Spiel bringen _xD83D__xDE02_</t>
  </si>
  <si>
    <t>#frauensession2021: Wir sind bereits bei über 10'000 CHF - herzlichen Dank an alle, die bereits gespendet haben. _xD83D__xDC90_… https://t.co/aSBUC2qCuf</t>
  </si>
  <si>
    <t>#50JahreDemokratie: Die #frauensession2021 ist DER Anlass des Jahres für #Gleichstellung in der _xD83C__xDDE8__xD83C__xDDED_. Mit deiner Spen… https://t.co/rI8uMVTbvK</t>
  </si>
  <si>
    <t>Herzlichen Dank an alle, die die #frauensession2021 bereits finanziell unterstützen. Wir sind bei über 17'000 CHF,… https://t.co/n5kQUSBfF0</t>
  </si>
  <si>
    <t>RT @alliance_F: Herzlichen Dank an alle, die die #frauensession2021 bereits finanziell unterstützen. Wir sind bei über 17'000 CHF, brauchen…</t>
  </si>
  <si>
    <t>Hat die KESB eigentlich Zugang zum Bundeshaus? Frage für einen Freund. _xD83D__xDE07_
#SwissCovidCrime #NichtmeinBundesrat</t>
  </si>
  <si>
    <t>Halten die im Bundeshaus nun auch medizinische Sprechstunden ab? Oder müssen wir nach wie vor zu einem promovierten Arzt? _xD83E__xDD14_
#SwissCovidFail</t>
  </si>
  <si>
    <t>@Zwei_bein Ja nicht ins Bundeshaus es wäre unser Ende</t>
  </si>
  <si>
    <t>@rcgr_ch @alain_berset @ParmelinG @BR_Sprecher bingo. vom laster vor dem bundeshaus abladen.</t>
  </si>
  <si>
    <t>RT @Flug521: @midebkue Ja was jetzt, überall wird geöffnet und trotzdem sollten wir Kontakte meiden. Suche mir eine Gartenbeiz die 2Std für…</t>
  </si>
  <si>
    <t>@midebkue Ja was jetzt, überall wird geöffnet und trotzdem sollten wir Kontakte meiden. Suche mir eine Gartenbeiz d… https://t.co/HfYDSMIF4U</t>
  </si>
  <si>
    <t>@NicoleGbel3 @AdrianoAguzzi Ja. #LeadershipMatters 
https://t.co/4Xls9Ze8Pc</t>
  </si>
  <si>
    <t>RT @ChristineLoriol: Und dann möchte ich noch, dass sich unser Parlament @ParlCH in der Junisession „am Riemen reisst“ (Zitat @Juerg_Grosse…</t>
  </si>
  <si>
    <t>RT @thomas_aeschi: ⁦@SVPch⁩ kritisiert Intensivbetten-Abbau ⁦@alain_berset⁩ ⁦@BAG_OFSP_UFSP⁩  https://t.co/LLyfAqjKg6</t>
  </si>
  <si>
    <t>Scheinbar muss der „R“ Wert schon wieder nach unten korrigiert werden. Es ist einfach unglaublich. #corona #pandemie https://t.co/hmq75XitOx</t>
  </si>
  <si>
    <t>Wie erwartet beginnt das „Panikspiel“ der Experten wieder. Immer das gleiche Prozedere kurz vor möglichen Lockerung… https://t.co/kdLRVTXK0g</t>
  </si>
  <si>
    <t>@LisaWitzig55 Gummistiefel parat machen und mit 5000 Bauern +Traktor und Güllefass nach Bern pilgern. 
1 Mio. fried… https://t.co/qqt7dbCSki</t>
  </si>
  <si>
    <t>Die im Trubel des Falles Buttet geschaffene Anlaufstelle für Opfer von Sexismus und Belästigung im Bundeshaus gibt… https://t.co/NS9iq48amr</t>
  </si>
  <si>
    <t>@postcovid_CH @BAG_OFSP_UFSP Kann man die Jumbos nicht direkt im Bundeshaus entladen?</t>
  </si>
  <si>
    <t>RT @CoWaser: @postcovid_CH @BAG_OFSP_UFSP Kann man die Jumbos nicht direkt im Bundeshaus entladen?</t>
  </si>
  <si>
    <t>@SVPch #srfarena @SVPch #ThomasMatter
Das ist echt ein grosskalibriger Schuss ins eigene Knie, Herr Matter. Um bei… https://t.co/XIDdiZda4I</t>
  </si>
  <si>
    <t>@ChristineLoriol @hazanirayidfada @edw_tweet oh mein gott, veep im bundeshaus. Die 7 Zwerge übertreffen sich jede F… https://t.co/U3rAhX5sWf</t>
  </si>
  <si>
    <t>Hat jemand gute Kontakte zu Bundeshaus Korrespondenten, die an den PKs teilnehmen? Wir könnten eine Liste der wicht… https://t.co/G9fHCfjuAy</t>
  </si>
  <si>
    <t>Zufälle gibt es: pünktlich auf die Bundesratssitzungen schnellen die Werte nach oben _xD83D__xDE09_
Coronavirus: ETH &amp;amp; BAG korr… https://t.co/GgmrGDDc7p</t>
  </si>
  <si>
    <t>@StrebelLuca Das Parlament ist ein schlechter Witz, der Bundesrat hat gestern Tausende sicherer Todesfälle beschlos… https://t.co/69WBpydbVx</t>
  </si>
  <si>
    <t>@ParlCH Die erste gute Idee aus diesem Bundeshaus seit sehr vielen Monaten....</t>
  </si>
  <si>
    <t>⁦⁦@alain_berset⁩ ⁦@BAG_OFSP_UFSP⁩ verwenden sowieso nur gerade diejenigen Richtwerte, die die eigene Strategie (Loc… https://t.co/vz06WfYxn5</t>
  </si>
  <si>
    <t>⁦@SVPch⁩ kritisiert Intensivbetten-Abbau ⁦@alain_berset⁩ ⁦@BAG_OFSP_UFSP⁩  https://t.co/LLyfAqjKg6</t>
  </si>
  <si>
    <t>"R-Wert vor Bundesratsentscheid nach oben korrigiert" -&amp;gt; Wie ich vorausgesagt habe... https://t.co/YIQGtywiJJ</t>
  </si>
  <si>
    <t>Die #Schweiz hat bisher noch keine grosse Impf-Werbekampagne für die Covid-Impfung. Das #BAG will aber bald vermehr… https://t.co/21JhQ8ohd1</t>
  </si>
  <si>
    <t>Die #Impfkampagne verläuft in der #Schweiz nicht genügend schnell, kritisieren viele. Dass sich auch Ausländer impf… https://t.co/ZML4ulRwbw</t>
  </si>
  <si>
    <t>Viele junge Menschen wollen oder können die Corona-#Massnahmen nicht mehr einhalten, immer wieder gibt es Krawalle.… https://t.co/3q2rETq4Qx</t>
  </si>
  <si>
    <t>Der #Gewerbeverband fordert weiterhin einen Lockdown-Stopp: Die #Demokratie sei in Gefahr. Die Gewerkschaften wider… https://t.co/jVFpxgyXYZ</t>
  </si>
  <si>
    <t>Von 1,12 auf 1,04 auf 1,01 auf nun plötzlich 0,96. Der R-Wert wird laufend nach unten korrigiert. Was steckt dahint… https://t.co/0qPxKfk8C2</t>
  </si>
  <si>
    <t>Sie war einst die #Masken-Pionierin in der Schweizer Politik: SVP-Nationalrätin Magdalena Martullo-Blocher will die… https://t.co/FHFGuGAbzR</t>
  </si>
  <si>
    <t>Wie erwartet explodiert der R-Wert des Coronavirus. Statt mit 0,96 weist ihn das BAG nun mit 1,10 aus. Was bedeutet… https://t.co/QlzfH1wUFT</t>
  </si>
  <si>
    <t>Keine Woche im Einsatz, schon sorgen die Selbsttests auf das Coronavirus für grosse Fragezeichen. Gesundheitspoliti… https://t.co/buzeRg63Wl</t>
  </si>
  <si>
    <t>Die Junge SVP will alle Corona-Massnahmen aufheben und setzt auf Eigenverantwortung. Es brauche nur gerade noch «ge… https://t.co/bbU3LB9ECi</t>
  </si>
  <si>
    <t>FDP-Präsidentin Petra Gössi rechnete an der virtuellen Delegiertenversammlung mit SVP-Präsident Marco Chiesa ab. Au… https://t.co/17Gbvc7otB</t>
  </si>
  <si>
    <t>Der Satire-Sendung «Deville» gefällt auf #Instagram ein Kommentar gegen die rechte #SVP. Dabei habe es sich um ein… https://t.co/icPOLUgHQu</t>
  </si>
  <si>
    <t>Die #ETH sieht das Problem: Die Schwankungen und die Aussagekraft des R-Werts sind schwer vermittelbar. Die Politik… https://t.co/43ZNkCwy52</t>
  </si>
  <si>
    <t>Der #Bundesrat muss sich wieder entscheiden: lockern oder nicht? Oder gar verschärfen? Der Druck zum Öffnen ist jed… https://t.co/qsRxxUxd2e</t>
  </si>
  <si>
    <t>Obwohl die Fallzahlen des #Coronavirus wieder ansteigen, öffnet der #Bundesrat die Terrassen von Gastro-Betrieben.… https://t.co/PSn8F87FhP</t>
  </si>
  <si>
    <t>Aussen-Gastronomie ab Montag geöffnet: #Basel-Stadt erlaubt bereits, Aussenbereiche auszudehnen. Auch in anderen Ka… https://t.co/flL4AV7tsZ</t>
  </si>
  <si>
    <t>Die #Schweiz wagt einen grossen Öffnungsschritt. Ganz einig seien sich die Bundesräte bei den Lockerungen aber nich… https://t.co/dE9s4o0Ka9</t>
  </si>
  <si>
    <t>#Biosuisse sagt definitiv «Nein» zur #trinkwasserinitiative. Verschiedene #Politiker sind «sprachlos», «wütend» und… https://t.co/32YIZEAe3S</t>
  </si>
  <si>
    <t>Dank Boris #Johnson steht die Schweiz nicht völlig alleine da mit offenen Restaurant-#Terrassen. War das Schützenhi… https://t.co/9baOufEzgy</t>
  </si>
  <si>
    <t>Intensivmediziner warnen: Bereits hätten die Zahlen der Covid-Patienten wieder zugenommen. #SVP-Politiker Thomas Ma… https://t.co/wIVflJR860</t>
  </si>
  <si>
    <t>Am Mittwoch lockerte der Bundesrat die Corona-Massnahmen. Schlittert die #Schweiz nun in eine dritte Welle? Retten… https://t.co/8k6NMHFGqg</t>
  </si>
  <si>
    <t>#rosamasken #schwarzemasken #lilamasken ab Lager #schweiz  #bundeshaus
#Schutzmasken #lidl #apple #google… https://t.co/9agSOtxTiK</t>
  </si>
  <si>
    <t>#rosamasken #schwarzemasken #lilamasken ab Lager #schweiz  #bundeshaus
#Schutzmasken #lidl #apple #google… https://t.co/iaDStu3MuV</t>
  </si>
  <si>
    <t>Und dann möchte ich noch, dass sich unser Parlament @ParlCH in der Junisession „am Riemen reisst“ (Zitat… https://t.co/9NOxlkZEW2</t>
  </si>
  <si>
    <t>https://t.co/4Xls9Ze8Pc
Das war halt schon auch ein tolles Beispiel unsere politischen Führung n der Frühlingssesio… https://t.co/vD9Ugj91Lx</t>
  </si>
  <si>
    <t>@Gonzoweirdworld @MissBayBee_de @BildungslandNRW Wir öffnen vor allem. Und stellen dann Kerzen vors Bundeshaus. _xD83E__xDD2E_</t>
  </si>
  <si>
    <t>#BAB beleuchtet #GeteiltesBerlin.
#OnThisDay 1950: In West-#Berlin wird in der späteren Bundesallee das Bundeshaus… https://t.co/XNRmYMEtXS</t>
  </si>
  <si>
    <t>@hungrydoh @PascalPfister @leckerbisse Die Schweiz verträgt einen Eric Weber. Es gab da schon SP Mitglieder, die Ha… https://t.co/gbOta31uLl</t>
  </si>
  <si>
    <t>https://twitter.com/i/web/status/1380392077863886850</t>
  </si>
  <si>
    <t>https://twitter.com/i/web/status/1380469162351464451</t>
  </si>
  <si>
    <t>https://twitter.com/i/web/status/1380470569435549702</t>
  </si>
  <si>
    <t>https://twitter.com/i/web/status/1380564912011902978</t>
  </si>
  <si>
    <t>https://twitter.com/i/web/status/1380596166744813575</t>
  </si>
  <si>
    <t>https://twitter.com/i/web/status/1380614318958465026</t>
  </si>
  <si>
    <t>https://youtu.be/d6mxuYLMXrY</t>
  </si>
  <si>
    <t>https://twitter.com/i/web/status/1380525688185360384</t>
  </si>
  <si>
    <t>https://twitter.com/i/web/status/1380784437487677441</t>
  </si>
  <si>
    <t>https://twitter.com/i/web/status/1380786960843870210</t>
  </si>
  <si>
    <t>https://twitter.com/i/web/status/1380801539682545666</t>
  </si>
  <si>
    <t>https://www.bernerzeitung.ch/so-ergeht-es-menschen-die-keine-lobbyisten-im-bundeshaus-haben-132999681305</t>
  </si>
  <si>
    <t>https://www.zentralplus.ch/mass-voll-ist-eine-einstiegsdroge-die-zum-realitaetsverlust-fuehrt-2044119/ https://www.nau.ch/politik/bundeshaus/juso-legt-sich-mit-mass-voll-demonstranten-an-65893202 https://twitter.com/narimoldi/status/1380660851867279363 https://twitter.com/i/web/status/1380839729940336640</t>
  </si>
  <si>
    <t>https://twitter.com/i/web/status/1380843950207012864</t>
  </si>
  <si>
    <t>https://twitter.com/i/web/status/1380431033817047041</t>
  </si>
  <si>
    <t>https://twitter.com/i/web/status/1380903219275173897</t>
  </si>
  <si>
    <t>https://twitter.com/i/web/status/1380952541396107266</t>
  </si>
  <si>
    <t>https://twitter.com/Mark_Balsiger/status/1381172960988430337</t>
  </si>
  <si>
    <t>https://twitter.com/i/web/status/1381178543812571138</t>
  </si>
  <si>
    <t>https://twitter.com/i/web/status/1381134156332142592</t>
  </si>
  <si>
    <t>https://twitter.com/i/web/status/1381135334268940289</t>
  </si>
  <si>
    <t>https://twitter.com/i/web/status/1381252544828170244</t>
  </si>
  <si>
    <t>https://twitter.com/i/web/status/1380883387435655169</t>
  </si>
  <si>
    <t>https://wemakeit.com/projects/frauensession-im-bundeshaus?locale=de</t>
  </si>
  <si>
    <t>https://twitter.com/halterjuerg/status/1381216621197463552</t>
  </si>
  <si>
    <t>https://twitter.com/i/web/status/1381320897768853510</t>
  </si>
  <si>
    <t>https://www.nau.ch/politik/bundeshaus/das-steckt-dahinter-r-wert-erneut-nach-unten-korrigiert-65903760</t>
  </si>
  <si>
    <t>https://www.nau.ch/politik/bundeshaus/gewerbeverband-schockt-mit-radikalen-lockdown-behauptungen-65902934</t>
  </si>
  <si>
    <t>https://www.nau.ch/politik/bundeshaus/coronavirus-ueli-maurer-fuhlt-sich-in-einer-sekte-65896757</t>
  </si>
  <si>
    <t>https://twitter.com/Grinsek12239187/status/1381441092525121536</t>
  </si>
  <si>
    <t>https://twitter.com/i/web/status/1381508160507248641</t>
  </si>
  <si>
    <t>https://twitter.com/i/web/status/1381552393872158721</t>
  </si>
  <si>
    <t>https://www.nau.ch/politik/bundeshaus/gdk-prasident-kaum-risiko-bei-offnung-von-restaurant-terrassen-65904784</t>
  </si>
  <si>
    <t>https://twitter.com/i/web/status/1381600434100506626</t>
  </si>
  <si>
    <t>https://www.nau.ch/politik/bundeshaus/coronavirus-eth-bag-korrigieren-r-wert-von-096-auf-110-65905197</t>
  </si>
  <si>
    <t>https://twitter.com/i/web/status/1381615391437430785</t>
  </si>
  <si>
    <t>http://www.covid-19-gesetz-referendum.ch https://www.nau.ch/politik/bundeshaus/junge-svp-will-lockdown-ende-mit-geringfugigen-schutzkonzepten-65904973?utm_medium=270380&amp;utm_source=usr</t>
  </si>
  <si>
    <t>http://www.covid-19-gesetz-referendum.ch</t>
  </si>
  <si>
    <t>https://twitter.com/i/web/status/1381690853262028809</t>
  </si>
  <si>
    <t>https://twitter.com/i/web/status/1381595528794939392</t>
  </si>
  <si>
    <t>https://twitter.com/i/web/status/1381698373615558664</t>
  </si>
  <si>
    <t>https://twitter.com/i/web/status/1381709198438850562</t>
  </si>
  <si>
    <t>https://twitter.com/i/web/status/1381712964995194880</t>
  </si>
  <si>
    <t>https://ift.tt/3uERj0Y https://ift.tt/2NqKrAI https://twitter.com/i/web/status/1380673425816100866</t>
  </si>
  <si>
    <t>https://www.nau.ch/politik/bundeshaus/junge-svp-will-lockdown-ende-mit-geringfugigen-sch https://ift.tt/3tf2DQS https://ift.tt/2NqKrAI https://ift.tt/3tf2DQS https://ift.tt/eA8V8J</t>
  </si>
  <si>
    <t>https://twitter.com/i/web/status/1381844976649244673</t>
  </si>
  <si>
    <t>https://twitter.com/i/web/status/1381871299543318530</t>
  </si>
  <si>
    <t>https://www.nau.ch/politik/bundeshaus/versehen-srf-deville-gefallt-beitrag-mit-fck-svp-65905279</t>
  </si>
  <si>
    <t>https://twitter.com/i/web/status/1381589783017832454</t>
  </si>
  <si>
    <t>https://twitter.com/i/web/status/1381940923563642881</t>
  </si>
  <si>
    <t>https://twitter.com/i/web/status/1381882838740566017</t>
  </si>
  <si>
    <t>https://twitter.com/i/web/status/1381719217653841925</t>
  </si>
  <si>
    <t>https://twitter.com/i/web/status/1381723885129846784</t>
  </si>
  <si>
    <t>https://twitter.com/i/web/status/1381971845453377536</t>
  </si>
  <si>
    <t>https://twitter.com/i/web/status/1381982260619051019</t>
  </si>
  <si>
    <t>https://twitter.com/i/web/status/1382027617390501888</t>
  </si>
  <si>
    <t>https://twitter.com/i/web/status/1382036559243935747</t>
  </si>
  <si>
    <t>https://twitter.com/i/web/status/1382050811585429510</t>
  </si>
  <si>
    <t>https://twitter.com/i/web/status/1382071047248347139</t>
  </si>
  <si>
    <t>https://twitter.com/i/web/status/1381235782405525507</t>
  </si>
  <si>
    <t>https://twitter.com/i/web/status/1381688104055152641</t>
  </si>
  <si>
    <t>https://twitter.com/i/web/status/1382108660478906373</t>
  </si>
  <si>
    <t>https://twitter.com/i/web/status/1382213250620686345</t>
  </si>
  <si>
    <t>https://twitter.com/i/web/status/1382224817982742529</t>
  </si>
  <si>
    <t>https://twitter.com/i/web/status/1380534610732388356</t>
  </si>
  <si>
    <t>https://twitter.com/i/web/status/1382272775889489921</t>
  </si>
  <si>
    <t>https://twitter.com/i/web/status/1382281079592255488</t>
  </si>
  <si>
    <t>https://www.nau.ch/politik/bundeshaus/anti-terror-gesetz-kritik-an-arthur-honeggers-bundesrats-interview-65906319</t>
  </si>
  <si>
    <t>https://twitter.com/i/web/status/1382313595028041729</t>
  </si>
  <si>
    <t>https://www.nau.ch/politik/bundeshaus/das-steckt-dahinter-r-wert-erneut-nach-unten-korrigiert-65903760?utm_campaign=11042021&amp;utm_medium=281383&amp;utm_source=usr&amp;utm_term=281%2C383 https://twitter.com/i/web/status/1381346312663220226</t>
  </si>
  <si>
    <t>https://twitter.com/freezone76/status/1382342913573654528</t>
  </si>
  <si>
    <t>https://twitter.com/i/web/status/1382348520775168010</t>
  </si>
  <si>
    <t>https://twitter.com/i/web/status/1382373058703470601</t>
  </si>
  <si>
    <t>https://twitter.com/i/web/status/1381314515388801031</t>
  </si>
  <si>
    <t>https://twitter.com/i/web/status/1382373709504081928</t>
  </si>
  <si>
    <t>https://twitter.com/i/web/status/1382383204179529733</t>
  </si>
  <si>
    <t>https://twitter.com/i/web/status/1382390329668726785</t>
  </si>
  <si>
    <t>https://twitter.com/i/web/status/1381696294054469642</t>
  </si>
  <si>
    <t>https://www.nau.ch/politik/bundeshaus/coronavirus-kinos-zoos-und-fitnesscenter-offnen-wieder-65906634</t>
  </si>
  <si>
    <t>https://twitter.com/i/web/status/1382400466596859905</t>
  </si>
  <si>
    <t>https://twitter.com/i/web/status/1382411648086999043</t>
  </si>
  <si>
    <t>https://twitter.com/i/web/status/1382415519509282817</t>
  </si>
  <si>
    <t>https://twitter.com/i/web/status/1382416798826528775</t>
  </si>
  <si>
    <t>https://twitter.com/i/web/status/1382470401851281411</t>
  </si>
  <si>
    <t>https://twitter.com/i/web/status/1382535380424097793</t>
  </si>
  <si>
    <t>https://www.nau.ch/politik/bundeshaus/stellen-beizen-stuhle-bald-bis-auf-die-strasse-65906597?utm_medium=264&amp;utm_source=usr</t>
  </si>
  <si>
    <t>https://twitter.com/i/web/status/1381916793585995776</t>
  </si>
  <si>
    <t>https://twitter.com/i/web/status/1381381152808783877</t>
  </si>
  <si>
    <t>https://twitter.com/i/web/status/1381601322298966016</t>
  </si>
  <si>
    <t>https://twitter.com/i/web/status/1382600901324632065</t>
  </si>
  <si>
    <t>https://twitter.com/i/web/status/1382616456366583808</t>
  </si>
  <si>
    <t>https://twitter.com/i/web/status/1382625851951439872</t>
  </si>
  <si>
    <t>https://twitter.com/i/web/status/1382280592612540420</t>
  </si>
  <si>
    <t>https://twitter.com/i/web/status/1382634908565307394</t>
  </si>
  <si>
    <t>https://twitter.com/i/web/status/1382635822961278976</t>
  </si>
  <si>
    <t>https://twitter.com/i/web/status/1382650511330054146</t>
  </si>
  <si>
    <t>https://twitter.com/i/web/status/1381609138082488324</t>
  </si>
  <si>
    <t>https://twitter.com/i/web/status/1382627788952379393</t>
  </si>
  <si>
    <t>http://Nau.ch https://news.google.com/__i/rss/rd/articles/CBMiZGh0dHBzOi8vd3d3Lm5hdS5jaC9wb2xpdGlrL2J1bmRlc2hhdXMvY29yb25hdmlydXMtYnVuZGVzcmF0LWluZm9ybWllcnQtdWJlci1uZXVlLWVudHNjaGVpZGUtNjU5MDYyODnSAWhodHRwczovL3d3dy5uYXUuY2gvYW1wL3BvbGl0aWsvYnVuZGVzaGF1cy9jb3JvbmF2aXJ1cy1idW5kZXNyYXQtaW5mb3JtaWVydC11YmVyLW5ldWUtZW50c2NoZWlkZS02NTkwNjI4OQ?oc=5</t>
  </si>
  <si>
    <t>http://Nau.ch https://news.google.com/__i/rss/rd/articles/CBMiY2h0dHBzOi8vd3d3Lm5hdS5jaC9wb2xpdGlrL2J1bmRlc2hhdXMvYnVuZGVzcmF0LXNvLXdvbGx0ZW4tdWVsaS1tYXVyZXItY28td2lya2xpY2gtbG9ja2Vybi02NTkwNjk5M9IBZ2h0dHBzOi8vd3d3Lm5hdS5jaC9hbXAvcG9saXRpay9idW5kZXNoYXVzL2J1bmRlc3JhdC1zby13b2xsdGVuLXVlbGktbWF1cmVyLWNvLXdpcmtsaWNoLWxvY2tlcm4tNjU5MDY5OTM?oc=5</t>
  </si>
  <si>
    <t>https://twitter.com/i/web/status/1382714369776222208</t>
  </si>
  <si>
    <t>https://twitter.com/i/web/status/1382590311885639680</t>
  </si>
  <si>
    <t>https://www.zukunft-ch.ch/referendumsabgabe-von-gegnern-vor-bundeshaus-gestoert/ https://twitter.com/i/web/status/1382719242680811521</t>
  </si>
  <si>
    <t>https://twitter.com/i/web/status/1382407608905175044</t>
  </si>
  <si>
    <t>https://twitter.com/i/web/status/1382736741191278597</t>
  </si>
  <si>
    <t>https://www.srf.ch/news/schweiz/coronatests-im-bundeshaus-jedes-dritte-ratsmitglied-liess-den-spucktest-aus</t>
  </si>
  <si>
    <t>https://twitter.com/i/web/status/1382713344449261569</t>
  </si>
  <si>
    <t>https://twitter.com/i/web/status/1382742820725874693</t>
  </si>
  <si>
    <t>https://twitter.com/i/web/status/1381629672845369344</t>
  </si>
  <si>
    <t>https://twitter.com/i/web/status/1381639560824754186</t>
  </si>
  <si>
    <t>https://twitter.com/i/web/status/1382968007354429442</t>
  </si>
  <si>
    <t>https://twitter.com/parlch/status/1372168259647201284</t>
  </si>
  <si>
    <t>https://twitter.com/i/web/status/1382974915276525568</t>
  </si>
  <si>
    <t>https://twitter.com/i/web/status/1382989888409251841</t>
  </si>
  <si>
    <t>https://twitter.com/i/web/status/1383011008541822979</t>
  </si>
  <si>
    <t>http://dlvr.it/RxHy5G</t>
  </si>
  <si>
    <t>http://dlvr.it/RxHy7x</t>
  </si>
  <si>
    <t>http://dlvr.it/RxHy89</t>
  </si>
  <si>
    <t>http://dlvr.it/RxJ5Vq</t>
  </si>
  <si>
    <t>http://dlvr.it/RxJRXZ</t>
  </si>
  <si>
    <t>http://dlvr.it/RxKFY1</t>
  </si>
  <si>
    <t>http://dlvr.it/RxKS21</t>
  </si>
  <si>
    <t>http://dlvr.it/RxKS3c</t>
  </si>
  <si>
    <t>http://dlvr.it/RxKfwF</t>
  </si>
  <si>
    <t>http://dlvr.it/RxTrQK</t>
  </si>
  <si>
    <t>http://dlvr.it/RxVGm2</t>
  </si>
  <si>
    <t>http://dlvr.it/RxVGrs</t>
  </si>
  <si>
    <t>http://dlvr.it/RxY9Qb</t>
  </si>
  <si>
    <t>http://dlvr.it/RxYN5X</t>
  </si>
  <si>
    <t>http://dlvr.it/RxYXzn</t>
  </si>
  <si>
    <t>http://dlvr.it/RxYY6z</t>
  </si>
  <si>
    <t>http://dlvr.it/RxZ8Yx</t>
  </si>
  <si>
    <t>http://dlvr.it/RxZLSQ</t>
  </si>
  <si>
    <t>http://dlvr.it/RxZbLp</t>
  </si>
  <si>
    <t>http://dlvr.it/RxZbMR</t>
  </si>
  <si>
    <t>http://dlvr.it/RxdLfN</t>
  </si>
  <si>
    <t>http://dlvr.it/RxdLfs</t>
  </si>
  <si>
    <t>http://dlvr.it/RxdLg0</t>
  </si>
  <si>
    <t>http://dlvr.it/Rxdbrm</t>
  </si>
  <si>
    <t>http://dlvr.it/Rxdbvs</t>
  </si>
  <si>
    <t>http://dlvr.it/Rxdbvx</t>
  </si>
  <si>
    <t>http://dlvr.it/Rxdbw5</t>
  </si>
  <si>
    <t>http://dlvr.it/RxdbwG</t>
  </si>
  <si>
    <t>http://dlvr.it/RxdbwN</t>
  </si>
  <si>
    <t>http://dlvr.it/RxdbwS</t>
  </si>
  <si>
    <t>http://dlvr.it/RxdbwZ</t>
  </si>
  <si>
    <t>http://dlvr.it/RxdqbY</t>
  </si>
  <si>
    <t>http://dlvr.it/Rxdqcd</t>
  </si>
  <si>
    <t>http://dlvr.it/RxfhZC</t>
  </si>
  <si>
    <t>http://dlvr.it/Rxfhff</t>
  </si>
  <si>
    <t>http://dlvr.it/RxjVcV</t>
  </si>
  <si>
    <t>http://dlvr.it/Rxjg38</t>
  </si>
  <si>
    <t>http://dlvr.it/Rxjg3p</t>
  </si>
  <si>
    <t>http://dlvr.it/RxjsBT</t>
  </si>
  <si>
    <t>https://twitter.com/i/web/status/1382655703416926212</t>
  </si>
  <si>
    <t>http://dlvr.it/RxkSpV</t>
  </si>
  <si>
    <t>http://dlvr.it/RxkSrF</t>
  </si>
  <si>
    <t>https://twitter.com/i/web/status/1382716603989590018</t>
  </si>
  <si>
    <t>http://dlvr.it/Rxkw4t</t>
  </si>
  <si>
    <t>http://dlvr.it/RxlzhF</t>
  </si>
  <si>
    <t>http://dlvr.it/Rxn9lD</t>
  </si>
  <si>
    <t>http://dlvr.it/Rxn9q7</t>
  </si>
  <si>
    <t>https://twitter.com/i/web/status/1383031300362096643</t>
  </si>
  <si>
    <t>https://twitter.com/i/web/status/1382815495393525766</t>
  </si>
  <si>
    <t>https://wemakeit.com/projects/frauensession-im-bundeshaus?locale=de https://twitter.com/diefeministen/status/1381916793585995776</t>
  </si>
  <si>
    <t>https://twitter.com/i/web/status/1381972938421792772</t>
  </si>
  <si>
    <t>https://twitter.com/i/web/status/1381489934310211584</t>
  </si>
  <si>
    <t>https://twitter.com/i/web/status/1381916526593384448</t>
  </si>
  <si>
    <t>https://twitter.com/i/web/status/1382212577585987586</t>
  </si>
  <si>
    <t>https://twitter.com/i/web/status/1382216822221647872</t>
  </si>
  <si>
    <t>https://twitter.com/i/web/status/1382585993895817219</t>
  </si>
  <si>
    <t>https://twitter.com/i/web/status/1382581818197741568</t>
  </si>
  <si>
    <t>https://twitter.com/i/web/status/1382584312797757440</t>
  </si>
  <si>
    <t>https://twitter.com/i/web/status/1380454482845310977</t>
  </si>
  <si>
    <t>https://twitter.com/i/web/status/1383048663224754188</t>
  </si>
  <si>
    <t>https://twitter.com/i/web/status/1380453120455639040</t>
  </si>
  <si>
    <t>https://twitter.com/i/web/status/1380851949151657989</t>
  </si>
  <si>
    <t>https://twitter.com/i/web/status/1383047147877195776</t>
  </si>
  <si>
    <t>https://twitter.com/i/web/status/1383071846938124288</t>
  </si>
  <si>
    <t>https://www.nau.ch/politik/bundeshaus/svp-kritisiert-intensivbetten-abbau-pfleger-wehren-sich-65907926</t>
  </si>
  <si>
    <t>https://twitter.com/i/web/status/1381664159272726532</t>
  </si>
  <si>
    <t>https://twitter.com/i/web/status/1381985971357507587</t>
  </si>
  <si>
    <t>https://twitter.com/i/web/status/1381995438488829961</t>
  </si>
  <si>
    <t>https://twitter.com/i/web/status/1383141785065697284</t>
  </si>
  <si>
    <t>https://twitter.com/i/web/status/1383143702005231617</t>
  </si>
  <si>
    <t>https://twitter.com/i/web/status/1381969367047446536</t>
  </si>
  <si>
    <t>https://twitter.com/i/web/status/1381609629667500035</t>
  </si>
  <si>
    <t>https://twitter.com/i/web/status/1382607233616388102</t>
  </si>
  <si>
    <t>https://twitter.com/i/web/status/1381222084853047307</t>
  </si>
  <si>
    <t>https://twitter.com/i/web/status/1380460135676575747</t>
  </si>
  <si>
    <t>https://twitter.com/i/web/status/1380568512368930821</t>
  </si>
  <si>
    <t>https://twitter.com/i/web/status/1380785213568118784</t>
  </si>
  <si>
    <t>https://twitter.com/i/web/status/1380835240596414464</t>
  </si>
  <si>
    <t>https://twitter.com/i/web/status/1381216134687416323</t>
  </si>
  <si>
    <t>https://twitter.com/i/web/status/1381295769634885632</t>
  </si>
  <si>
    <t>https://twitter.com/i/web/status/1381599717415616514</t>
  </si>
  <si>
    <t>https://twitter.com/i/web/status/1381625303840215041</t>
  </si>
  <si>
    <t>https://twitter.com/i/web/status/1381655407899316225</t>
  </si>
  <si>
    <t>https://twitter.com/i/web/status/1381682495696076801</t>
  </si>
  <si>
    <t>https://twitter.com/i/web/status/1381876887304163328</t>
  </si>
  <si>
    <t>https://twitter.com/i/web/status/1382018452248989697</t>
  </si>
  <si>
    <t>https://twitter.com/i/web/status/1382192904010145793</t>
  </si>
  <si>
    <t>https://twitter.com/i/web/status/1382349833474867200</t>
  </si>
  <si>
    <t>https://twitter.com/i/web/status/1382577684509769731</t>
  </si>
  <si>
    <t>https://twitter.com/i/web/status/1382604486892531715</t>
  </si>
  <si>
    <t>https://twitter.com/i/web/status/1382695418476265484</t>
  </si>
  <si>
    <t>https://twitter.com/i/web/status/1382754832017199107</t>
  </si>
  <si>
    <t>https://twitter.com/i/web/status/1383080889278681088</t>
  </si>
  <si>
    <t>https://twitter.com/i/web/status/1383286567188398083</t>
  </si>
  <si>
    <t>https://twitter.com/i/web/status/1381865989474689025</t>
  </si>
  <si>
    <t>https://twitter.com/i/web/status/1383287858023178242</t>
  </si>
  <si>
    <t>https://twitter.com/i/web/status/1383102172678787076</t>
  </si>
  <si>
    <t>https://www.srf.ch/news/schweiz/coronatests-im-bundeshaus-jedes-dritte-ratsmitglied-liess-den-spucktest-aus https://twitter.com/i/web/status/1382740577234653185</t>
  </si>
  <si>
    <t>https://twitter.com/i/web/status/1383311351255166986</t>
  </si>
  <si>
    <t>https://twitter.com/i/web/status/1383330051374997506</t>
  </si>
  <si>
    <t>twitter.com</t>
  </si>
  <si>
    <t>youtu.be</t>
  </si>
  <si>
    <t>bernerzeitung.ch</t>
  </si>
  <si>
    <t>zentralplus.ch nau.ch twitter.com twitter.com</t>
  </si>
  <si>
    <t>wemakeit.com</t>
  </si>
  <si>
    <t>nau.ch</t>
  </si>
  <si>
    <t>covid-19-gesetz-referendum.ch nau.ch</t>
  </si>
  <si>
    <t>covid-19-gesetz-referendum.ch</t>
  </si>
  <si>
    <t>ift.tt ift.tt twitter.com</t>
  </si>
  <si>
    <t>nau.ch ift.tt ift.tt ift.tt ift.tt</t>
  </si>
  <si>
    <t>nau.ch twitter.com</t>
  </si>
  <si>
    <t>nau.ch google.com</t>
  </si>
  <si>
    <t>zukunft-ch.ch twitter.com</t>
  </si>
  <si>
    <t>srf.ch</t>
  </si>
  <si>
    <t>dlvr.it</t>
  </si>
  <si>
    <t>wemakeit.com twitter.com</t>
  </si>
  <si>
    <t>srf.ch twitter.com</t>
  </si>
  <si>
    <t>frauensession2021</t>
  </si>
  <si>
    <t>schweiz bag</t>
  </si>
  <si>
    <t>50jahredemokratie frauensession2021 gleichstellung</t>
  </si>
  <si>
    <t>freeassangenow</t>
  </si>
  <si>
    <t>coronavirus sekte</t>
  </si>
  <si>
    <t>7bundeszwerge bundeshaus bern</t>
  </si>
  <si>
    <t>corona pandemie</t>
  </si>
  <si>
    <t>ehefüralle</t>
  </si>
  <si>
    <t>swisscovidfail</t>
  </si>
  <si>
    <t>bag pharmaindustrie</t>
  </si>
  <si>
    <t>computationalevolution</t>
  </si>
  <si>
    <t>tubelipartei</t>
  </si>
  <si>
    <t>rosamasken schwarzemasken lilamasken schweiz bundeshaus schutzmasken lidl apple google</t>
  </si>
  <si>
    <t>fucksvp</t>
  </si>
  <si>
    <t>masken</t>
  </si>
  <si>
    <t>kartoffelrepublik polizeimassnahmengesetz junghärdöpfel</t>
  </si>
  <si>
    <t>instagram svp</t>
  </si>
  <si>
    <t>coronahoax</t>
  </si>
  <si>
    <t>pmt</t>
  </si>
  <si>
    <t>swisscovidfail swisscovidcrime</t>
  </si>
  <si>
    <t>swisscovidcrime nichtmeinbundesrat</t>
  </si>
  <si>
    <t>nocovid corona covid19</t>
  </si>
  <si>
    <t>swisscovidcrime</t>
  </si>
  <si>
    <t>frauensession2021 vereinbarkeit</t>
  </si>
  <si>
    <t>rahmenabkommen insta eu</t>
  </si>
  <si>
    <t>bundeshaus barrierefreiheit</t>
  </si>
  <si>
    <t>sessiondesfemmes2021</t>
  </si>
  <si>
    <t>leadershipmatters</t>
  </si>
  <si>
    <t>srfarena thomasmatter</t>
  </si>
  <si>
    <t>impfkampagne schweiz</t>
  </si>
  <si>
    <t>massnahmen</t>
  </si>
  <si>
    <t>gewerbeverband demokratie</t>
  </si>
  <si>
    <t>bundesrat</t>
  </si>
  <si>
    <t>coronavirus bundesrat</t>
  </si>
  <si>
    <t>basel</t>
  </si>
  <si>
    <t>schweiz</t>
  </si>
  <si>
    <t>biosuisse trinkwasserinitiative politiker</t>
  </si>
  <si>
    <t>johnson terrassen</t>
  </si>
  <si>
    <t>svp</t>
  </si>
  <si>
    <t>bab geteiltesberlin onthisday berlin</t>
  </si>
  <si>
    <t>https://twitter.com/#!/bluebpp/status/1380392077863886850</t>
  </si>
  <si>
    <t>https://twitter.com/#!/shinjo55/status/1380432666328186881</t>
  </si>
  <si>
    <t>https://twitter.com/#!/frauenbundch/status/1380453197412728832</t>
  </si>
  <si>
    <t>https://twitter.com/#!/rechts_populist/status/1380469162351464451</t>
  </si>
  <si>
    <t>https://twitter.com/#!/uschuepbach/status/1380470569435549702</t>
  </si>
  <si>
    <t>https://twitter.com/#!/webergobet/status/1380475510560600066</t>
  </si>
  <si>
    <t>https://twitter.com/#!/chvuille/status/1380482117021413377</t>
  </si>
  <si>
    <t>https://twitter.com/#!/kampagnenleiter/status/1380536641689899011</t>
  </si>
  <si>
    <t>https://twitter.com/#!/schuhmacherchr2/status/1380564912011902978</t>
  </si>
  <si>
    <t>https://twitter.com/#!/lisa_christ_/status/1380596166744813575</t>
  </si>
  <si>
    <t>https://twitter.com/#!/ragnaros2020/status/1380614318958465026</t>
  </si>
  <si>
    <t>https://twitter.com/#!/maria77684911/status/1380630234882539520</t>
  </si>
  <si>
    <t>https://twitter.com/#!/jobstwagner/status/1380525688185360384</t>
  </si>
  <si>
    <t>https://twitter.com/#!/dailytalk/status/1380737594896613377</t>
  </si>
  <si>
    <t>https://twitter.com/#!/hller6/status/1380784437487677441</t>
  </si>
  <si>
    <t>https://twitter.com/#!/gorasman/status/1380786960843870210</t>
  </si>
  <si>
    <t>https://twitter.com/#!/nzahn42/status/1380793740533624833</t>
  </si>
  <si>
    <t>https://twitter.com/#!/ollafischer/status/1380801539682545666</t>
  </si>
  <si>
    <t>https://twitter.com/#!/frankmenger/status/1380804872010936320</t>
  </si>
  <si>
    <t>https://twitter.com/#!/fdp_luzern/status/1380812241633677312</t>
  </si>
  <si>
    <t>https://twitter.com/#!/sgruninger/status/1380839729940336640</t>
  </si>
  <si>
    <t>https://twitter.com/#!/nicolaforster/status/1380801930524569601</t>
  </si>
  <si>
    <t>https://twitter.com/#!/nicolaforster/status/1380870706322415616</t>
  </si>
  <si>
    <t>https://twitter.com/#!/grglktrn/status/1380884526742790150</t>
  </si>
  <si>
    <t>https://twitter.com/#!/evaherzog_bs/status/1380843950207012864</t>
  </si>
  <si>
    <t>https://twitter.com/#!/tomkellerbasel/status/1380884642945974280</t>
  </si>
  <si>
    <t>https://twitter.com/#!/yferi/status/1380886648767004689</t>
  </si>
  <si>
    <t>https://twitter.com/#!/deville_late/status/1380431033817047041</t>
  </si>
  <si>
    <t>https://twitter.com/#!/michellemming/status/1380890645737435137</t>
  </si>
  <si>
    <t>https://twitter.com/#!/kurtthomasstoc1/status/1380903219275173897</t>
  </si>
  <si>
    <t>https://twitter.com/#!/anninafro/status/1380907397724667907</t>
  </si>
  <si>
    <t>https://twitter.com/#!/jostjost4/status/1380923906731675653</t>
  </si>
  <si>
    <t>https://twitter.com/#!/kallipygos4/status/1380952541396107266</t>
  </si>
  <si>
    <t>https://twitter.com/#!/hm01869/status/1380969574556962817</t>
  </si>
  <si>
    <t>https://twitter.com/#!/culturcafebrig/status/1380973450538401794</t>
  </si>
  <si>
    <t>https://twitter.com/#!/waschbar21/status/1381001728074612739</t>
  </si>
  <si>
    <t>https://twitter.com/#!/hasscho/status/1381064038365462531</t>
  </si>
  <si>
    <t>https://twitter.com/#!/halpern_claude/status/1381065525724241923</t>
  </si>
  <si>
    <t>https://twitter.com/#!/enzokenzo10/status/1381107827779899393</t>
  </si>
  <si>
    <t>https://twitter.com/#!/lajuga/status/1381156640406245376</t>
  </si>
  <si>
    <t>https://twitter.com/#!/kanal8610/status/1381174180297728002</t>
  </si>
  <si>
    <t>https://twitter.com/#!/peschemuller/status/1381178543812571138</t>
  </si>
  <si>
    <t>https://twitter.com/#!/librarie67/status/1381198275307536385</t>
  </si>
  <si>
    <t>https://twitter.com/#!/pepipedroni/status/1381221521553768454</t>
  </si>
  <si>
    <t>https://twitter.com/#!/fannierhyner/status/1381235416909688835</t>
  </si>
  <si>
    <t>https://twitter.com/#!/thomasarends5/status/1381235870695620619</t>
  </si>
  <si>
    <t>https://twitter.com/#!/timetowakeupsw1/status/1381235991189540867</t>
  </si>
  <si>
    <t>https://twitter.com/#!/jschnoya/status/1381236138652921860</t>
  </si>
  <si>
    <t>https://twitter.com/#!/hellud123/status/1381236296056778753</t>
  </si>
  <si>
    <t>https://twitter.com/#!/lemmyk79/status/1381237493715066884</t>
  </si>
  <si>
    <t>https://twitter.com/#!/lupinien70/status/1381237642084376576</t>
  </si>
  <si>
    <t>https://twitter.com/#!/kessy19721/status/1381243494824546306</t>
  </si>
  <si>
    <t>https://twitter.com/#!/dummokratie/status/1381246761600225282</t>
  </si>
  <si>
    <t>https://twitter.com/#!/teamwissen/status/1381134156332142592</t>
  </si>
  <si>
    <t>https://twitter.com/#!/teamwissen/status/1381135334268940289</t>
  </si>
  <si>
    <t>https://twitter.com/#!/teamwissen/status/1381252544828170244</t>
  </si>
  <si>
    <t>https://twitter.com/#!/inozzerr/status/1381260267003203588</t>
  </si>
  <si>
    <t>https://twitter.com/#!/svpzh/status/1380883387435655169</t>
  </si>
  <si>
    <t>https://twitter.com/#!/romyzurrer/status/1381273724742160384</t>
  </si>
  <si>
    <t>https://twitter.com/#!/c_caviglia/status/1380454044171431936</t>
  </si>
  <si>
    <t>https://twitter.com/#!/c_caviglia/status/1381279909897723904</t>
  </si>
  <si>
    <t>https://twitter.com/#!/danny25338463/status/1381300103454023689</t>
  </si>
  <si>
    <t>https://twitter.com/#!/egyptian_debora/status/1381306314836619265</t>
  </si>
  <si>
    <t>https://twitter.com/#!/berniebosshart/status/1381311303831191558</t>
  </si>
  <si>
    <t>https://twitter.com/#!/da_vinci2007/status/1381320897768853510</t>
  </si>
  <si>
    <t>https://twitter.com/#!/astrogator14/status/1381328759291281410</t>
  </si>
  <si>
    <t>https://twitter.com/#!/medec_29/status/1381333564571185156</t>
  </si>
  <si>
    <t>https://twitter.com/#!/stammwitztimo/status/1381343379380928512</t>
  </si>
  <si>
    <t>https://twitter.com/#!/tantetv48/status/1381348014665703434</t>
  </si>
  <si>
    <t>https://twitter.com/#!/martincjanssen/status/1381349857080795139</t>
  </si>
  <si>
    <t>https://twitter.com/#!/deganisfabrizio/status/1381351280929611776</t>
  </si>
  <si>
    <t>https://twitter.com/#!/thstoiker/status/1381359607151480836</t>
  </si>
  <si>
    <t>https://twitter.com/#!/strubedgar/status/1381374878562013186</t>
  </si>
  <si>
    <t>https://twitter.com/#!/klickhouse/status/1381426532317532160</t>
  </si>
  <si>
    <t>https://twitter.com/#!/rolfwanner3/status/1381490556178665474</t>
  </si>
  <si>
    <t>https://twitter.com/#!/felspass/status/1381490918583382016</t>
  </si>
  <si>
    <t>https://twitter.com/#!/pirovanothomas/status/1381507887340658698</t>
  </si>
  <si>
    <t>https://twitter.com/#!/elitesoldat1/status/1381508160507248641</t>
  </si>
  <si>
    <t>https://twitter.com/#!/jaienviedecrier/status/1381536052146475012</t>
  </si>
  <si>
    <t>https://twitter.com/#!/ad_bebopp/status/1381552393872158721</t>
  </si>
  <si>
    <t>https://twitter.com/#!/andidreisiebner/status/1381468627958923268</t>
  </si>
  <si>
    <t>https://twitter.com/#!/andidreisiebner/status/1381552871611764737</t>
  </si>
  <si>
    <t>https://twitter.com/#!/annettenimzik/status/1381557340072247299</t>
  </si>
  <si>
    <t>https://twitter.com/#!/ralfpeter87/status/1381565742232055808</t>
  </si>
  <si>
    <t>https://twitter.com/#!/lauraschwab10/status/1381574236729409538</t>
  </si>
  <si>
    <t>https://twitter.com/#!/stahlzart/status/1381576529692491781</t>
  </si>
  <si>
    <t>https://twitter.com/#!/toscanralph/status/1381246445433540611</t>
  </si>
  <si>
    <t>https://twitter.com/#!/toscanralph/status/1381600434100506626</t>
  </si>
  <si>
    <t>https://twitter.com/#!/alexanderfeuz/status/1381601286211170308</t>
  </si>
  <si>
    <t>https://twitter.com/#!/brunnersoares/status/1381609078691135488</t>
  </si>
  <si>
    <t>https://twitter.com/#!/sqissc/status/1381609550403489798</t>
  </si>
  <si>
    <t>https://twitter.com/#!/rolfvmax/status/1381620150483496962</t>
  </si>
  <si>
    <t>https://twitter.com/#!/diegute3/status/1381485898949390341</t>
  </si>
  <si>
    <t>https://twitter.com/#!/diegute3/status/1381625941303123968</t>
  </si>
  <si>
    <t>https://twitter.com/#!/linkergruener/status/1381626222753497092</t>
  </si>
  <si>
    <t>https://twitter.com/#!/marypop2701/status/1381629815179071493</t>
  </si>
  <si>
    <t>https://twitter.com/#!/elmarleimgruber/status/1381631096350257152</t>
  </si>
  <si>
    <t>https://twitter.com/#!/hinterfragender/status/1381633253409501188</t>
  </si>
  <si>
    <t>https://twitter.com/#!/dontmissmeathom/status/1381633965556109316</t>
  </si>
  <si>
    <t>https://twitter.com/#!/elvira_greco/status/1381615391437430785</t>
  </si>
  <si>
    <t>https://twitter.com/#!/newsslammer/status/1381637402696019973</t>
  </si>
  <si>
    <t>https://twitter.com/#!/felixschneuwly/status/1381640737603907587</t>
  </si>
  <si>
    <t>https://twitter.com/#!/urkantone/status/1381659197981523973</t>
  </si>
  <si>
    <t>https://twitter.com/#!/firetruckmama/status/1381661411080802314</t>
  </si>
  <si>
    <t>https://twitter.com/#!/felixkuhn9/status/1381670912299270150</t>
  </si>
  <si>
    <t>https://twitter.com/#!/bohmesibyll/status/1381685571307851778</t>
  </si>
  <si>
    <t>https://twitter.com/#!/elisabethtobler/status/1381688778373406722</t>
  </si>
  <si>
    <t>https://twitter.com/#!/trusttheplan21/status/1381689063913238528</t>
  </si>
  <si>
    <t>https://twitter.com/#!/nachdenker_ch/status/1381689554328023044</t>
  </si>
  <si>
    <t>https://twitter.com/#!/thomecampo/status/1381690335164829699</t>
  </si>
  <si>
    <t>https://twitter.com/#!/bettinagraf/status/1381690853262028809</t>
  </si>
  <si>
    <t>https://twitter.com/#!/alehumanmovdoc/status/1381342812516589569</t>
  </si>
  <si>
    <t>https://twitter.com/#!/alehumanmovdoc/status/1381693017980030983</t>
  </si>
  <si>
    <t>https://twitter.com/#!/gegen_oben/status/1381595528794939392</t>
  </si>
  <si>
    <t>https://twitter.com/#!/fauschweiz/status/1381695004679213060</t>
  </si>
  <si>
    <t>https://twitter.com/#!/arnogrueter/status/1381698373615558664</t>
  </si>
  <si>
    <t>https://twitter.com/#!/stoesseldaniel/status/1381699414243340297</t>
  </si>
  <si>
    <t>https://twitter.com/#!/ldv200/status/1381701156196483078</t>
  </si>
  <si>
    <t>https://twitter.com/#!/bertifranz/status/1381704311487533060</t>
  </si>
  <si>
    <t>https://twitter.com/#!/domiwaser/status/1381709198438850562</t>
  </si>
  <si>
    <t>https://twitter.com/#!/hrdronline/status/1381709705597362179</t>
  </si>
  <si>
    <t>https://twitter.com/#!/beobachtungsrat/status/1381712964995194880</t>
  </si>
  <si>
    <t>https://twitter.com/#!/tweetreaktor/status/1381713871287812106</t>
  </si>
  <si>
    <t>https://twitter.com/#!/dravenstales/status/1380673425816100866</t>
  </si>
  <si>
    <t>https://twitter.com/#!/dravenstales/status/1381714132718784512</t>
  </si>
  <si>
    <t>https://twitter.com/#!/marzollinger/status/1381722194099716096</t>
  </si>
  <si>
    <t>https://twitter.com/#!/josefwiederkehr/status/1381808997406277632</t>
  </si>
  <si>
    <t>https://twitter.com/#!/lovelycolibri/status/1381824453903060992</t>
  </si>
  <si>
    <t>https://twitter.com/#!/kinettehuber/status/1381826969122267136</t>
  </si>
  <si>
    <t>https://twitter.com/#!/atsticks/status/1381312563078651909</t>
  </si>
  <si>
    <t>https://twitter.com/#!/atsticks/status/1381577260092825601</t>
  </si>
  <si>
    <t>https://twitter.com/#!/atsticks/status/1381687885116669953</t>
  </si>
  <si>
    <t>https://twitter.com/#!/atsticks/status/1381828717257887744</t>
  </si>
  <si>
    <t>https://twitter.com/#!/alba_saluda/status/1381832615121010689</t>
  </si>
  <si>
    <t>https://twitter.com/#!/vinyldata/status/1381834682539642881</t>
  </si>
  <si>
    <t>https://twitter.com/#!/bjoern_obrecht/status/1381835985202331649</t>
  </si>
  <si>
    <t>https://twitter.com/#!/wolebar/status/1381844976649244673</t>
  </si>
  <si>
    <t>https://twitter.com/#!/f_home340/status/1381848448777994241</t>
  </si>
  <si>
    <t>https://twitter.com/#!/besorgtebrgeri2/status/1381645745942593544</t>
  </si>
  <si>
    <t>https://twitter.com/#!/besorgtebrgeri2/status/1381851117198381059</t>
  </si>
  <si>
    <t>https://twitter.com/#!/serclarrow/status/1381852465352609792</t>
  </si>
  <si>
    <t>https://twitter.com/#!/gerotara/status/1381343150833348608</t>
  </si>
  <si>
    <t>https://twitter.com/#!/gerotara/status/1381344389360975874</t>
  </si>
  <si>
    <t>https://twitter.com/#!/gerotara/status/1381628036500627466</t>
  </si>
  <si>
    <t>https://twitter.com/#!/gerotara/status/1381854985152049152</t>
  </si>
  <si>
    <t>https://twitter.com/#!/gonzalofotograf/status/1381857360038268928</t>
  </si>
  <si>
    <t>https://twitter.com/#!/bremerguenter/status/1381859410536988673</t>
  </si>
  <si>
    <t>https://twitter.com/#!/ipinky77/status/1381721224540225541</t>
  </si>
  <si>
    <t>https://twitter.com/#!/ipinky77/status/1381859559409643522</t>
  </si>
  <si>
    <t>https://twitter.com/#!/mister_eichi/status/1381860360374910977</t>
  </si>
  <si>
    <t>https://twitter.com/#!/redfish65730540/status/1381861823893405696</t>
  </si>
  <si>
    <t>https://twitter.com/#!/appleretweetbot/status/1381866766515716096</t>
  </si>
  <si>
    <t>https://twitter.com/#!/antjehermenau/status/1381868038430003200</t>
  </si>
  <si>
    <t>https://twitter.com/#!/lawandwomen/status/1381869584798658562</t>
  </si>
  <si>
    <t>https://twitter.com/#!/evoweb2015/status/1381871299543318530</t>
  </si>
  <si>
    <t>https://twitter.com/#!/schmitt23306661/status/1381871781351424004</t>
  </si>
  <si>
    <t>https://twitter.com/#!/helenehargeshe1/status/1381872023610216448</t>
  </si>
  <si>
    <t>https://twitter.com/#!/eric_maechler/status/1381877403128070146</t>
  </si>
  <si>
    <t>https://twitter.com/#!/karlerbach/status/1381878615781031941</t>
  </si>
  <si>
    <t>https://twitter.com/#!/toscanralph/status/1381296054289715206</t>
  </si>
  <si>
    <t>https://twitter.com/#!/toscanralph/status/1381475278233423880</t>
  </si>
  <si>
    <t>https://twitter.com/#!/alessiaagali/status/1381493376646791170</t>
  </si>
  <si>
    <t>https://twitter.com/#!/alessiaagali/status/1381878766243360771</t>
  </si>
  <si>
    <t>https://twitter.com/#!/berliner1404/status/1381879688495255552</t>
  </si>
  <si>
    <t>https://twitter.com/#!/wysswilhelm/status/1381880357532930049</t>
  </si>
  <si>
    <t>https://twitter.com/#!/carseri/status/1381894027298148353</t>
  </si>
  <si>
    <t>https://twitter.com/#!/natasja_sommer/status/1381900154261880832</t>
  </si>
  <si>
    <t>https://twitter.com/#!/phopart/status/1381589783017832454</t>
  </si>
  <si>
    <t>https://twitter.com/#!/phopart/status/1381908861293101058</t>
  </si>
  <si>
    <t>https://twitter.com/#!/skepteis/status/1381912513365827587</t>
  </si>
  <si>
    <t>https://twitter.com/#!/ecom_ki/status/1381940923563642881</t>
  </si>
  <si>
    <t>https://twitter.com/#!/hoidu13/status/1381882838740566017</t>
  </si>
  <si>
    <t>https://twitter.com/#!/hoidu13/status/1381719217653841925</t>
  </si>
  <si>
    <t>https://twitter.com/#!/hoidu13/status/1381723885129846784</t>
  </si>
  <si>
    <t>https://twitter.com/#!/hoidu13/status/1381971845453377536</t>
  </si>
  <si>
    <t>https://twitter.com/#!/minlimarti/status/1381977934295146496</t>
  </si>
  <si>
    <t>https://twitter.com/#!/clafvaud/status/1381979257879035907</t>
  </si>
  <si>
    <t>https://twitter.com/#!/gleannmyllan/status/1381982770898087938</t>
  </si>
  <si>
    <t>https://twitter.com/#!/gruenenetzwerke/status/1381982260619051019</t>
  </si>
  <si>
    <t>https://twitter.com/#!/gruenezuerich/status/1381984166628233220</t>
  </si>
  <si>
    <t>https://twitter.com/#!/1quolts/status/1381989409466241028</t>
  </si>
  <si>
    <t>https://twitter.com/#!/tbh80/status/1381994307083722753</t>
  </si>
  <si>
    <t>https://twitter.com/#!/morvjn/status/1380535343586406401</t>
  </si>
  <si>
    <t>https://twitter.com/#!/morvjn/status/1381597289085607942</t>
  </si>
  <si>
    <t>https://twitter.com/#!/morvjn/status/1381641695536746497</t>
  </si>
  <si>
    <t>https://twitter.com/#!/morvjn/status/1381854693714968576</t>
  </si>
  <si>
    <t>https://twitter.com/#!/morvjn/status/1381877065704685568</t>
  </si>
  <si>
    <t>https://twitter.com/#!/morvjn/status/1381996458287763459</t>
  </si>
  <si>
    <t>https://twitter.com/#!/markusboeni/status/1382023887618244610</t>
  </si>
  <si>
    <t>https://twitter.com/#!/smbith1/status/1382027617390501888</t>
  </si>
  <si>
    <t>https://twitter.com/#!/theobject19/status/1382036559243935747</t>
  </si>
  <si>
    <t>https://twitter.com/#!/kumadan3/status/1382041179345272838</t>
  </si>
  <si>
    <t>https://twitter.com/#!/cwasi/status/1382045988823699462</t>
  </si>
  <si>
    <t>https://twitter.com/#!/lo3ru/status/1382050811585429510</t>
  </si>
  <si>
    <t>https://twitter.com/#!/alexskotnikov/status/1381996079441440770</t>
  </si>
  <si>
    <t>https://twitter.com/#!/dtigurin/status/1382067458278850564</t>
  </si>
  <si>
    <t>https://twitter.com/#!/ellie_mae_b/status/1382071047248347139</t>
  </si>
  <si>
    <t>https://twitter.com/#!/imtiergarten/status/1382079363928195073</t>
  </si>
  <si>
    <t>https://twitter.com/#!/luananussbaum/status/1381235094615117827</t>
  </si>
  <si>
    <t>https://twitter.com/#!/luananussbaum/status/1381235782405525507</t>
  </si>
  <si>
    <t>https://twitter.com/#!/luananussbaum/status/1381686398613393408</t>
  </si>
  <si>
    <t>https://twitter.com/#!/luananussbaum/status/1381688104055152641</t>
  </si>
  <si>
    <t>https://twitter.com/#!/peter_nater/status/1381239341247266817</t>
  </si>
  <si>
    <t>https://twitter.com/#!/peter_nater/status/1382081601518067713</t>
  </si>
  <si>
    <t>https://twitter.com/#!/hardmanpolitics/status/1382108660478906373</t>
  </si>
  <si>
    <t>https://twitter.com/#!/koeterrasse45/status/1382180772933738499</t>
  </si>
  <si>
    <t>https://twitter.com/#!/fedorov91403625/status/1382213250620686345</t>
  </si>
  <si>
    <t>https://twitter.com/#!/futurict/status/1382224817982742529</t>
  </si>
  <si>
    <t>https://twitter.com/#!/jessicazuber_/status/1382227778230226944</t>
  </si>
  <si>
    <t>https://twitter.com/#!/sibelarslanbs/status/1382228195164971008</t>
  </si>
  <si>
    <t>https://twitter.com/#!/fdp_liberalen/status/1380534610732388356</t>
  </si>
  <si>
    <t>https://twitter.com/#!/petragoessi/status/1380796083530567681</t>
  </si>
  <si>
    <t>https://twitter.com/#!/wahlforschung0/status/1380849224535977984</t>
  </si>
  <si>
    <t>https://twitter.com/#!/wahlforschung0/status/1381834581947604994</t>
  </si>
  <si>
    <t>https://twitter.com/#!/wahlforschung0/status/1382228333887377409</t>
  </si>
  <si>
    <t>https://twitter.com/#!/gabrielaallema2/status/1381503618193440771</t>
  </si>
  <si>
    <t>https://twitter.com/#!/gabrielaallema2/status/1381973394846011395</t>
  </si>
  <si>
    <t>https://twitter.com/#!/gabrielaallema2/status/1382217617759428608</t>
  </si>
  <si>
    <t>https://twitter.com/#!/gabrielaallema2/status/1382261727220338688</t>
  </si>
  <si>
    <t>https://twitter.com/#!/gerhardkeller7/status/1382261820413636608</t>
  </si>
  <si>
    <t>https://twitter.com/#!/rwmarti/status/1382272775889489921</t>
  </si>
  <si>
    <t>https://twitter.com/#!/challandesanne/status/1382275498961739776</t>
  </si>
  <si>
    <t>https://twitter.com/#!/boschs_owl/status/1382281079592255488</t>
  </si>
  <si>
    <t>https://twitter.com/#!/rahel_estermann/status/1382282109847502851</t>
  </si>
  <si>
    <t>https://twitter.com/#!/mzeckra/status/1382300125452713986</t>
  </si>
  <si>
    <t>https://twitter.com/#!/ronaldjoho/status/1382300605763497987</t>
  </si>
  <si>
    <t>https://twitter.com/#!/duromillionaer/status/1382313595028041729</t>
  </si>
  <si>
    <t>https://twitter.com/#!/aroley_irl/status/1382316341022048260</t>
  </si>
  <si>
    <t>https://twitter.com/#!/steschny/status/1382316355228209155</t>
  </si>
  <si>
    <t>https://twitter.com/#!/doktorkohl/status/1382316368935149569</t>
  </si>
  <si>
    <t>https://twitter.com/#!/p_le_fort/status/1382316638981271552</t>
  </si>
  <si>
    <t>https://twitter.com/#!/guacamole_2018/status/1382316731956391938</t>
  </si>
  <si>
    <t>https://twitter.com/#!/grandemourinho/status/1382317400964665344</t>
  </si>
  <si>
    <t>https://twitter.com/#!/jergstacher/status/1381346312663220226</t>
  </si>
  <si>
    <t>https://twitter.com/#!/jergstacher/status/1382319448837787648</t>
  </si>
  <si>
    <t>https://twitter.com/#!/martyschaer/status/1382320012841656323</t>
  </si>
  <si>
    <t>https://twitter.com/#!/ivoschindelholz/status/1382320441432408066</t>
  </si>
  <si>
    <t>https://twitter.com/#!/sancho_libre/status/1382321011023040518</t>
  </si>
  <si>
    <t>https://twitter.com/#!/bornhansulrich/status/1382323468490973185</t>
  </si>
  <si>
    <t>https://twitter.com/#!/antoniasantschi/status/1382324841882267657</t>
  </si>
  <si>
    <t>https://twitter.com/#!/sacha81/status/1382331493637353474</t>
  </si>
  <si>
    <t>https://twitter.com/#!/swissteslaphile/status/1382331839461883906</t>
  </si>
  <si>
    <t>https://twitter.com/#!/tonjazuercher/status/1382333615376367619</t>
  </si>
  <si>
    <t>https://twitter.com/#!/elawunder/status/1382336305615503362</t>
  </si>
  <si>
    <t>https://twitter.com/#!/bassteo/status/1382354444671725570</t>
  </si>
  <si>
    <t>https://twitter.com/#!/dede71mueller/status/1382355664605954053</t>
  </si>
  <si>
    <t>https://twitter.com/#!/rogerluethy/status/1382357058272526338</t>
  </si>
  <si>
    <t>https://twitter.com/#!/pqsl99/status/1382357124114694154</t>
  </si>
  <si>
    <t>https://twitter.com/#!/sarah_wyss/status/1382357402339708938</t>
  </si>
  <si>
    <t>https://twitter.com/#!/cor_999/status/1382357685996228608</t>
  </si>
  <si>
    <t>https://twitter.com/#!/kurzkim/status/1382358221793468419</t>
  </si>
  <si>
    <t>https://twitter.com/#!/kurzkim/status/1382339851954053123</t>
  </si>
  <si>
    <t>https://twitter.com/#!/johnnnee/status/1382359140132134918</t>
  </si>
  <si>
    <t>https://twitter.com/#!/openly_biased/status/1382362037045628934</t>
  </si>
  <si>
    <t>https://twitter.com/#!/claudiavetter3/status/1382320566863007744</t>
  </si>
  <si>
    <t>https://twitter.com/#!/claudiavetter3/status/1382362089348550656</t>
  </si>
  <si>
    <t>https://twitter.com/#!/copymaster/status/1382362113465843720</t>
  </si>
  <si>
    <t>https://twitter.com/#!/silastayathome/status/1382363410474618880</t>
  </si>
  <si>
    <t>https://twitter.com/#!/fischmamafisch/status/1382363586413084672</t>
  </si>
  <si>
    <t>https://twitter.com/#!/joachim24790310/status/1382364379660836865</t>
  </si>
  <si>
    <t>https://twitter.com/#!/diuuk/status/1382364403190874114</t>
  </si>
  <si>
    <t>https://twitter.com/#!/pfirsichbluet/status/1382364409885040643</t>
  </si>
  <si>
    <t>https://twitter.com/#!/7uendel/status/1382348520775168010</t>
  </si>
  <si>
    <t>https://twitter.com/#!/punisherpierre/status/1382365976742793224</t>
  </si>
  <si>
    <t>https://twitter.com/#!/erdenbuergerin1/status/1382373058703470601</t>
  </si>
  <si>
    <t>https://twitter.com/#!/langstrumpfpipo/status/1381314515388801031</t>
  </si>
  <si>
    <t>https://twitter.com/#!/langstrumpfpipo/status/1382373709504081928</t>
  </si>
  <si>
    <t>https://twitter.com/#!/xeophin/status/1382383204179529733</t>
  </si>
  <si>
    <t>https://twitter.com/#!/ixistenz/status/1382389158409334784</t>
  </si>
  <si>
    <t>https://twitter.com/#!/freezone76/status/1382390329668726785</t>
  </si>
  <si>
    <t>https://twitter.com/#!/freezone76/status/1381696294054469642</t>
  </si>
  <si>
    <t>https://twitter.com/#!/freezone76/status/1382323593976102916</t>
  </si>
  <si>
    <t>https://twitter.com/#!/drumcodeuk/status/1382393782570745861</t>
  </si>
  <si>
    <t>https://twitter.com/#!/domzscho/status/1381224257108201479</t>
  </si>
  <si>
    <t>https://twitter.com/#!/domzscho/status/1382399281383022602</t>
  </si>
  <si>
    <t>https://twitter.com/#!/tekcins/status/1382400466596859905</t>
  </si>
  <si>
    <t>https://twitter.com/#!/ooswald/status/1382391139119079425</t>
  </si>
  <si>
    <t>https://twitter.com/#!/ooswald/status/1382411648086999043</t>
  </si>
  <si>
    <t>https://twitter.com/#!/ooswald/status/1382371691859476494</t>
  </si>
  <si>
    <t>https://twitter.com/#!/megafon_rs_bern/status/1382415519509282817</t>
  </si>
  <si>
    <t>https://twitter.com/#!/huttetomdie/status/1382416798826528775</t>
  </si>
  <si>
    <t>https://twitter.com/#!/huttetomdie/status/1381683312595439616</t>
  </si>
  <si>
    <t>https://twitter.com/#!/elibu/status/1382441643001970692</t>
  </si>
  <si>
    <t>https://twitter.com/#!/roli1959/status/1382470401851281411</t>
  </si>
  <si>
    <t>https://twitter.com/#!/thom71343318/status/1382535380424097793</t>
  </si>
  <si>
    <t>https://twitter.com/#!/mbaerlocher/status/1382586180257071106</t>
  </si>
  <si>
    <t>https://twitter.com/#!/laeripatrizia/status/1382586419139469314</t>
  </si>
  <si>
    <t>https://twitter.com/#!/metamythos/status/1382587945488551936</t>
  </si>
  <si>
    <t>https://twitter.com/#!/margritstamm/status/1382589243147567104</t>
  </si>
  <si>
    <t>https://twitter.com/#!/alexaregger/status/1382593090989473792</t>
  </si>
  <si>
    <t>https://twitter.com/#!/diefeministen/status/1381916793585995776</t>
  </si>
  <si>
    <t>https://twitter.com/#!/rosensteinsasha/status/1381924145580105729</t>
  </si>
  <si>
    <t>https://twitter.com/#!/sophieachermann/status/1381923078943473664</t>
  </si>
  <si>
    <t>https://twitter.com/#!/spzuerich/status/1382594885639938051</t>
  </si>
  <si>
    <t>https://twitter.com/#!/gabrielvetter/status/1382597765130248192</t>
  </si>
  <si>
    <t>https://twitter.com/#!/heinrichheine15/status/1381381152808783877</t>
  </si>
  <si>
    <t>https://twitter.com/#!/heinrichheine15/status/1381601322298966016</t>
  </si>
  <si>
    <t>https://twitter.com/#!/heinrichheine15/status/1382600901324632065</t>
  </si>
  <si>
    <t>https://twitter.com/#!/eidgenossepeter/status/1382616456366583808</t>
  </si>
  <si>
    <t>https://twitter.com/#!/gaultmilieu/status/1382625851951439872</t>
  </si>
  <si>
    <t>https://twitter.com/#!/rizziesther/status/1382629465461813250</t>
  </si>
  <si>
    <t>https://twitter.com/#!/annekanne77/status/1382632289285382144</t>
  </si>
  <si>
    <t>https://twitter.com/#!/puerrom/status/1382280592612540420</t>
  </si>
  <si>
    <t>https://twitter.com/#!/puerrom/status/1382634908565307394</t>
  </si>
  <si>
    <t>https://twitter.com/#!/carlogrillo10/status/1382635132406919168</t>
  </si>
  <si>
    <t>https://twitter.com/#!/chayo_77/status/1382635822961278976</t>
  </si>
  <si>
    <t>https://twitter.com/#!/nette_wolke/status/1382645895246848000</t>
  </si>
  <si>
    <t>https://twitter.com/#!/skywalker5054/status/1382648766897983499</t>
  </si>
  <si>
    <t>https://twitter.com/#!/patrickmatusz/status/1382650332795265024</t>
  </si>
  <si>
    <t>https://twitter.com/#!/fairy6493/status/1382650511330054146</t>
  </si>
  <si>
    <t>https://twitter.com/#!/lernchance/status/1382657275383386117</t>
  </si>
  <si>
    <t>https://twitter.com/#!/hofnaerrin/status/1382657789860978692</t>
  </si>
  <si>
    <t>https://twitter.com/#!/eduardgrnwald/status/1381609138082488324</t>
  </si>
  <si>
    <t>https://twitter.com/#!/eduardgrnwald/status/1382627788952379393</t>
  </si>
  <si>
    <t>https://twitter.com/#!/tla62/status/1382658534790270976</t>
  </si>
  <si>
    <t>https://twitter.com/#!/schaefershf/status/1382680725665804293</t>
  </si>
  <si>
    <t>https://twitter.com/#!/politikfragen/status/1382550768172072960</t>
  </si>
  <si>
    <t>https://twitter.com/#!/politikfragen/status/1382686666993860618</t>
  </si>
  <si>
    <t>https://twitter.com/#!/fehlundtadel/status/1382687469624233989</t>
  </si>
  <si>
    <t>https://twitter.com/#!/edi_dfi/status/1382694386526486535</t>
  </si>
  <si>
    <t>https://twitter.com/#!/sabinezhberlin/status/1382697599073972231</t>
  </si>
  <si>
    <t>https://twitter.com/#!/ninowilkins/status/1382714671761924097</t>
  </si>
  <si>
    <t>https://twitter.com/#!/koblerev/status/1382714881619726342</t>
  </si>
  <si>
    <t>https://twitter.com/#!/massimodiana/status/1382717052176175111</t>
  </si>
  <si>
    <t>https://twitter.com/#!/m_hof/status/1382714369776222208</t>
  </si>
  <si>
    <t>https://twitter.com/#!/lmzurich/status/1382590311885639680</t>
  </si>
  <si>
    <t>https://twitter.com/#!/dani_allemann/status/1382718969405173765</t>
  </si>
  <si>
    <t>https://twitter.com/#!/zukunftch/status/1382719242680811521</t>
  </si>
  <si>
    <t>https://twitter.com/#!/miperrico/status/1382722801208061957</t>
  </si>
  <si>
    <t>https://twitter.com/#!/remolamotta/status/1382407608905175044</t>
  </si>
  <si>
    <t>https://twitter.com/#!/crusty20041/status/1382491767283535873</t>
  </si>
  <si>
    <t>https://twitter.com/#!/crusty20041/status/1382736741191278597</t>
  </si>
  <si>
    <t>https://twitter.com/#!/karniggels/status/1382741274441232384</t>
  </si>
  <si>
    <t>https://twitter.com/#!/patrick_kuenzle/status/1382742580706865156</t>
  </si>
  <si>
    <t>https://twitter.com/#!/ompwashington/status/1382713344449261569</t>
  </si>
  <si>
    <t>https://twitter.com/#!/007_what_else/status/1382742820725874693</t>
  </si>
  <si>
    <t>https://twitter.com/#!/nzz/status/1381629672845369344</t>
  </si>
  <si>
    <t>https://twitter.com/#!/nzz/status/1381639560824754186</t>
  </si>
  <si>
    <t>https://twitter.com/#!/cee_spectacles/status/1382746999204806660</t>
  </si>
  <si>
    <t>https://twitter.com/#!/ninubinu/status/1382774125849157634</t>
  </si>
  <si>
    <t>https://twitter.com/#!/sofami_repe/status/1382783890062999552</t>
  </si>
  <si>
    <t>https://twitter.com/#!/kathrinbertschy/status/1382793666213842948</t>
  </si>
  <si>
    <t>https://twitter.com/#!/vancreutzfeldt/status/1382802227966980116</t>
  </si>
  <si>
    <t>https://twitter.com/#!/shv_fssf/status/1382940412889948160</t>
  </si>
  <si>
    <t>https://twitter.com/#!/alescha02/status/1382968007354429442</t>
  </si>
  <si>
    <t>https://twitter.com/#!/chruezlinge/status/1382971424902627331</t>
  </si>
  <si>
    <t>https://twitter.com/#!/reinhard481/status/1382974915276525568</t>
  </si>
  <si>
    <t>https://twitter.com/#!/lukasvbuerkli/status/1382989888409251841</t>
  </si>
  <si>
    <t>https://twitter.com/#!/actaveritas/status/1383011008541822979</t>
  </si>
  <si>
    <t>https://twitter.com/#!/dboppch/status/1383024494407737349</t>
  </si>
  <si>
    <t>https://twitter.com/#!/bundesrat_ch/status/1382316299175522305</t>
  </si>
  <si>
    <t>https://twitter.com/#!/swiesandraa/status/1383029234256510982</t>
  </si>
  <si>
    <t>https://twitter.com/#!/bundeshaus_bern/status/1380404490889662467</t>
  </si>
  <si>
    <t>https://twitter.com/#!/bundeshaus_bern/status/1380404491896299523</t>
  </si>
  <si>
    <t>https://twitter.com/#!/bundeshaus_bern/status/1380404492911341570</t>
  </si>
  <si>
    <t>https://twitter.com/#!/bundeshaus_bern/status/1380419742897373184</t>
  </si>
  <si>
    <t>https://twitter.com/#!/bundeshaus_bern/status/1380452452705525763</t>
  </si>
  <si>
    <t>https://twitter.com/#!/bundeshaus_bern/status/1380512329268269061</t>
  </si>
  <si>
    <t>https://twitter.com/#!/bundeshaus_bern/status/1380527174436843521</t>
  </si>
  <si>
    <t>https://twitter.com/#!/bundeshaus_bern/status/1380527175808344071</t>
  </si>
  <si>
    <t>https://twitter.com/#!/bundeshaus_bern/status/1380542025779404800</t>
  </si>
  <si>
    <t>https://twitter.com/#!/bundeshaus_bern/status/1381547654300065792</t>
  </si>
  <si>
    <t>https://twitter.com/#!/bundeshaus_bern/status/1381577472760635394</t>
  </si>
  <si>
    <t>https://twitter.com/#!/bundeshaus_bern/status/1381577473880596484</t>
  </si>
  <si>
    <t>https://twitter.com/#!/bundeshaus_bern/status/1381863610285129728</t>
  </si>
  <si>
    <t>https://twitter.com/#!/bundeshaus_bern/status/1381878581295415298</t>
  </si>
  <si>
    <t>https://twitter.com/#!/bundeshaus_bern/status/1381893808036585474</t>
  </si>
  <si>
    <t>https://twitter.com/#!/bundeshaus_bern/status/1381893813258444803</t>
  </si>
  <si>
    <t>https://twitter.com/#!/bundeshaus_bern/status/1381938605535334400</t>
  </si>
  <si>
    <t>https://twitter.com/#!/bundeshaus_bern/status/1381953705046462465</t>
  </si>
  <si>
    <t>https://twitter.com/#!/bundeshaus_bern/status/1381969182099603473</t>
  </si>
  <si>
    <t>https://twitter.com/#!/bundeshaus_bern/status/1381969183269736448</t>
  </si>
  <si>
    <t>https://twitter.com/#!/bundeshaus_bern/status/1382240467782279171</t>
  </si>
  <si>
    <t>https://twitter.com/#!/bundeshaus_bern/status/1382240469061488642</t>
  </si>
  <si>
    <t>https://twitter.com/#!/bundeshaus_bern/status/1382240470441418752</t>
  </si>
  <si>
    <t>https://twitter.com/#!/bundeshaus_bern/status/1382264001397100544</t>
  </si>
  <si>
    <t>https://twitter.com/#!/bundeshaus_bern/status/1382264002500202496</t>
  </si>
  <si>
    <t>https://twitter.com/#!/bundeshaus_bern/status/1382264003628453889</t>
  </si>
  <si>
    <t>https://twitter.com/#!/bundeshaus_bern/status/1382264004681224194</t>
  </si>
  <si>
    <t>https://twitter.com/#!/bundeshaus_bern/status/1382264005834641409</t>
  </si>
  <si>
    <t>https://twitter.com/#!/bundeshaus_bern/status/1382264006853861381</t>
  </si>
  <si>
    <t>https://twitter.com/#!/bundeshaus_bern/status/1382264007923433476</t>
  </si>
  <si>
    <t>https://twitter.com/#!/bundeshaus_bern/status/1382264008946839552</t>
  </si>
  <si>
    <t>https://twitter.com/#!/bundeshaus_bern/status/1382279475551903751</t>
  </si>
  <si>
    <t>https://twitter.com/#!/bundeshaus_bern/status/1382279477007327242</t>
  </si>
  <si>
    <t>https://twitter.com/#!/bundeshaus_bern/status/1382339631249723397</t>
  </si>
  <si>
    <t>https://twitter.com/#!/bundeshaus_bern/status/1382339632424050697</t>
  </si>
  <si>
    <t>https://twitter.com/#!/bundeshaus_bern/status/1382610280488718337</t>
  </si>
  <si>
    <t>https://twitter.com/#!/bundeshaus_bern/status/1382625378657718274</t>
  </si>
  <si>
    <t>https://twitter.com/#!/bundeshaus_bern/status/1382625379806965761</t>
  </si>
  <si>
    <t>https://twitter.com/#!/bundeshaus_bern/status/1382640731337105410</t>
  </si>
  <si>
    <t>https://twitter.com/#!/bundeshaus_bern/status/1382655703416926212</t>
  </si>
  <si>
    <t>https://twitter.com/#!/bundeshaus_bern/status/1382686414689619970</t>
  </si>
  <si>
    <t>https://twitter.com/#!/bundeshaus_bern/status/1382686415763304448</t>
  </si>
  <si>
    <t>https://twitter.com/#!/bundeshaus_bern/status/1382716603989590018</t>
  </si>
  <si>
    <t>https://twitter.com/#!/bundeshaus_bern/status/1382716605377900548</t>
  </si>
  <si>
    <t>https://twitter.com/#!/bundeshaus_bern/status/1382806444471242753</t>
  </si>
  <si>
    <t>https://twitter.com/#!/bundeshaus_bern/status/1382956061955551233</t>
  </si>
  <si>
    <t>https://twitter.com/#!/bundeshaus_bern/status/1382956063058628613</t>
  </si>
  <si>
    <t>https://twitter.com/#!/bundeshaus_bern/status/1383031300362096643</t>
  </si>
  <si>
    <t>https://twitter.com/#!/ladina_kirchen/status/1382815495393525766</t>
  </si>
  <si>
    <t>https://twitter.com/#!/fwasserfallen/status/1383044810022518786</t>
  </si>
  <si>
    <t>https://twitter.com/#!/alliance_f/status/1381917595960508419</t>
  </si>
  <si>
    <t>https://twitter.com/#!/sophieachermann/status/1381974729809100802</t>
  </si>
  <si>
    <t>https://twitter.com/#!/alliance_f/status/1381972938421792772</t>
  </si>
  <si>
    <t>https://twitter.com/#!/sophieachermann/status/1380866815233040384</t>
  </si>
  <si>
    <t>https://twitter.com/#!/sophieachermann/status/1381494618727063554</t>
  </si>
  <si>
    <t>https://twitter.com/#!/sophieachermann/status/1382594267965759491</t>
  </si>
  <si>
    <t>https://twitter.com/#!/mayagraf_bl/status/1381527111631011840</t>
  </si>
  <si>
    <t>https://twitter.com/#!/alliance_f/status/1381489934310211584</t>
  </si>
  <si>
    <t>https://twitter.com/#!/alliancef_fr/status/1381916526593384448</t>
  </si>
  <si>
    <t>https://twitter.com/#!/mayagraf_bl/status/1382216041720348673</t>
  </si>
  <si>
    <t>https://twitter.com/#!/mayagraf_bl/status/1382260073909608451</t>
  </si>
  <si>
    <t>https://twitter.com/#!/mayagraf_bl/status/1382690677725786117</t>
  </si>
  <si>
    <t>https://twitter.com/#!/alliance_f/status/1382212577585987586</t>
  </si>
  <si>
    <t>https://twitter.com/#!/alliancef_fr/status/1382216822221647872</t>
  </si>
  <si>
    <t>https://twitter.com/#!/nadinejurgensen/status/1382585993895817219</t>
  </si>
  <si>
    <t>https://twitter.com/#!/alliance_f/status/1382581818197741568</t>
  </si>
  <si>
    <t>https://twitter.com/#!/alliancef_fr/status/1382584312797757440</t>
  </si>
  <si>
    <t>https://twitter.com/#!/alliancef_fr/status/1380454482845310977</t>
  </si>
  <si>
    <t>https://twitter.com/#!/alliancef_fr/status/1383048663224754188</t>
  </si>
  <si>
    <t>https://twitter.com/#!/schubrun/status/1383059071411097602</t>
  </si>
  <si>
    <t>https://twitter.com/#!/alliance_f/status/1380453120455639040</t>
  </si>
  <si>
    <t>https://twitter.com/#!/alliance_f/status/1380851949151657989</t>
  </si>
  <si>
    <t>https://twitter.com/#!/alliance_f/status/1383047147877195776</t>
  </si>
  <si>
    <t>https://twitter.com/#!/lifeki78/status/1383069385867325441</t>
  </si>
  <si>
    <t>https://twitter.com/#!/zwei_bein/status/1382361367307546625</t>
  </si>
  <si>
    <t>https://twitter.com/#!/zwei_bein/status/1382992234912608258</t>
  </si>
  <si>
    <t>https://twitter.com/#!/flug521/status/1383003604626374659</t>
  </si>
  <si>
    <t>https://twitter.com/#!/mxpx1981/status/1383072306902278149</t>
  </si>
  <si>
    <t>https://twitter.com/#!/charlyeinstein/status/1383076382767521796</t>
  </si>
  <si>
    <t>https://twitter.com/#!/flug521/status/1383071846938124288</t>
  </si>
  <si>
    <t>https://twitter.com/#!/bittereslachen/status/1383080500248641558</t>
  </si>
  <si>
    <t>https://twitter.com/#!/christineloriol/status/1382738880542220291</t>
  </si>
  <si>
    <t>https://twitter.com/#!/andreaschaelch1/status/1382898315893866497</t>
  </si>
  <si>
    <t>https://twitter.com/#!/andreaschaelch1/status/1383102525558169602</t>
  </si>
  <si>
    <t>https://twitter.com/#!/andresyvonne/status/1382365528757518336</t>
  </si>
  <si>
    <t>https://twitter.com/#!/andresyvonne/status/1383109613898366978</t>
  </si>
  <si>
    <t>https://twitter.com/#!/martin_mader_63/status/1381343654346907651</t>
  </si>
  <si>
    <t>https://twitter.com/#!/martin_mader_63/status/1381664159272726532</t>
  </si>
  <si>
    <t>https://twitter.com/#!/hrsuit/status/1381572933265588231</t>
  </si>
  <si>
    <t>https://twitter.com/#!/1_airdefender/status/1381985971357507587</t>
  </si>
  <si>
    <t>https://twitter.com/#!/lisawitzig55/status/1381844222265987072</t>
  </si>
  <si>
    <t>https://twitter.com/#!/lisawitzig55/status/1381987042079477763</t>
  </si>
  <si>
    <t>https://twitter.com/#!/hrsuit/status/1381987300792492038</t>
  </si>
  <si>
    <t>https://twitter.com/#!/feusl/status/1381995438488829961</t>
  </si>
  <si>
    <t>https://twitter.com/#!/hrsuit/status/1382014957810765828</t>
  </si>
  <si>
    <t>https://twitter.com/#!/hrsuit/status/1381223327704965125</t>
  </si>
  <si>
    <t>https://twitter.com/#!/hrsuit/status/1381680906109337610</t>
  </si>
  <si>
    <t>https://twitter.com/#!/hrsuit/status/1381699539959177221</t>
  </si>
  <si>
    <t>https://twitter.com/#!/hrsuit/status/1383112379043561475</t>
  </si>
  <si>
    <t>https://twitter.com/#!/cowaser/status/1383084752073326592</t>
  </si>
  <si>
    <t>https://twitter.com/#!/thinktwice_gell/status/1383113856780804101</t>
  </si>
  <si>
    <t>https://twitter.com/#!/danieleulrich/status/1383141785065697284</t>
  </si>
  <si>
    <t>https://twitter.com/#!/freakpants/status/1383143702005231617</t>
  </si>
  <si>
    <t>https://twitter.com/#!/hazanirayidfada/status/1381969367047446536</t>
  </si>
  <si>
    <t>https://twitter.com/#!/hazanirayidfada/status/1383103238036197376</t>
  </si>
  <si>
    <t>https://twitter.com/#!/patwittmer/status/1381609629667500035</t>
  </si>
  <si>
    <t>https://twitter.com/#!/rosmarietoggwe1/status/1381694564734484480</t>
  </si>
  <si>
    <t>https://twitter.com/#!/rosmarietoggwe1/status/1381327627135373313</t>
  </si>
  <si>
    <t>https://twitter.com/#!/rosmarietoggwe1/status/1381679096892100609</t>
  </si>
  <si>
    <t>https://twitter.com/#!/rosmarietoggwe1/status/1383162216862650374</t>
  </si>
  <si>
    <t>https://twitter.com/#!/ogimichael/status/1382607233616388102</t>
  </si>
  <si>
    <t>https://twitter.com/#!/ogimichael/status/1383181259510317057</t>
  </si>
  <si>
    <t>https://twitter.com/#!/thomas_aeschi/status/1381222084853047307</t>
  </si>
  <si>
    <t>https://twitter.com/#!/thomas_aeschi/status/1383096417359691784</t>
  </si>
  <si>
    <t>https://twitter.com/#!/alp_trader/status/1383197995596967938</t>
  </si>
  <si>
    <t>https://twitter.com/#!/thomas_aeschi/status/1381678863961501696</t>
  </si>
  <si>
    <t>https://twitter.com/#!/nau_live/status/1382588535207821312</t>
  </si>
  <si>
    <t>https://twitter.com/#!/nau_live/status/1380460135676575747</t>
  </si>
  <si>
    <t>https://twitter.com/#!/nau_live/status/1380568512368930821</t>
  </si>
  <si>
    <t>https://twitter.com/#!/nau_live/status/1380785213568118784</t>
  </si>
  <si>
    <t>https://twitter.com/#!/nau_live/status/1380835240596414464</t>
  </si>
  <si>
    <t>https://twitter.com/#!/nau_live/status/1381216134687416323</t>
  </si>
  <si>
    <t>https://twitter.com/#!/nau_live/status/1381295769634885632</t>
  </si>
  <si>
    <t>https://twitter.com/#!/nau_live/status/1381599717415616514</t>
  </si>
  <si>
    <t>https://twitter.com/#!/nau_live/status/1381625303840215041</t>
  </si>
  <si>
    <t>https://twitter.com/#!/nau_live/status/1381655407899316225</t>
  </si>
  <si>
    <t>https://twitter.com/#!/nau_live/status/1381682495696076801</t>
  </si>
  <si>
    <t>https://twitter.com/#!/nau_live/status/1381876887304163328</t>
  </si>
  <si>
    <t>https://twitter.com/#!/nau_live/status/1382018452248989697</t>
  </si>
  <si>
    <t>https://twitter.com/#!/nau_live/status/1382192904010145793</t>
  </si>
  <si>
    <t>https://twitter.com/#!/nau_live/status/1382349833474867200</t>
  </si>
  <si>
    <t>https://twitter.com/#!/nau_live/status/1382577684509769731</t>
  </si>
  <si>
    <t>https://twitter.com/#!/nau_live/status/1382604486892531715</t>
  </si>
  <si>
    <t>https://twitter.com/#!/nau_live/status/1382695418476265484</t>
  </si>
  <si>
    <t>https://twitter.com/#!/nau_live/status/1382754832017199107</t>
  </si>
  <si>
    <t>https://twitter.com/#!/nau_live/status/1383080889278681088</t>
  </si>
  <si>
    <t>https://twitter.com/#!/nau_live/status/1383286567188398083</t>
  </si>
  <si>
    <t>https://twitter.com/#!/schutzmaskenka1/status/1381865989474689025</t>
  </si>
  <si>
    <t>https://twitter.com/#!/schutzmaskenka1/status/1383287858023178242</t>
  </si>
  <si>
    <t>https://twitter.com/#!/christineloriol/status/1383102172678787076</t>
  </si>
  <si>
    <t>https://twitter.com/#!/romanambuehl/status/1383297727874826241</t>
  </si>
  <si>
    <t>https://twitter.com/#!/christineloriol/status/1382740577234653185</t>
  </si>
  <si>
    <t>https://twitter.com/#!/castlemead/status/1383298662801965057</t>
  </si>
  <si>
    <t>https://twitter.com/#!/bab_berlin/status/1383311351255166986</t>
  </si>
  <si>
    <t>https://twitter.com/#!/zh_city/status/1383330051374997506</t>
  </si>
  <si>
    <t>1380392077863886850</t>
  </si>
  <si>
    <t>1380432666328186881</t>
  </si>
  <si>
    <t>1380453197412728832</t>
  </si>
  <si>
    <t>1380469162351464451</t>
  </si>
  <si>
    <t>1380470569435549702</t>
  </si>
  <si>
    <t>1380475510560600066</t>
  </si>
  <si>
    <t>1380482117021413377</t>
  </si>
  <si>
    <t>1380536641689899011</t>
  </si>
  <si>
    <t>1380564912011902978</t>
  </si>
  <si>
    <t>1380596166744813575</t>
  </si>
  <si>
    <t>1380614318958465026</t>
  </si>
  <si>
    <t>1380630234882539520</t>
  </si>
  <si>
    <t>1380525688185360384</t>
  </si>
  <si>
    <t>1380737594896613377</t>
  </si>
  <si>
    <t>1380784437487677441</t>
  </si>
  <si>
    <t>1380786960843870210</t>
  </si>
  <si>
    <t>1380793740533624833</t>
  </si>
  <si>
    <t>1380801539682545666</t>
  </si>
  <si>
    <t>1380804872010936320</t>
  </si>
  <si>
    <t>1380812241633677312</t>
  </si>
  <si>
    <t>1380839729940336640</t>
  </si>
  <si>
    <t>1380801930524569601</t>
  </si>
  <si>
    <t>1380870706322415616</t>
  </si>
  <si>
    <t>1380884526742790150</t>
  </si>
  <si>
    <t>1380843950207012864</t>
  </si>
  <si>
    <t>1380884642945974280</t>
  </si>
  <si>
    <t>1380886648767004689</t>
  </si>
  <si>
    <t>1380431033817047041</t>
  </si>
  <si>
    <t>1380890645737435137</t>
  </si>
  <si>
    <t>1380903219275173897</t>
  </si>
  <si>
    <t>1380907397724667907</t>
  </si>
  <si>
    <t>1380923906731675653</t>
  </si>
  <si>
    <t>1380952541396107266</t>
  </si>
  <si>
    <t>1380969574556962817</t>
  </si>
  <si>
    <t>1380973450538401794</t>
  </si>
  <si>
    <t>1381001728074612739</t>
  </si>
  <si>
    <t>1381064038365462531</t>
  </si>
  <si>
    <t>1381065525724241923</t>
  </si>
  <si>
    <t>1381107827779899393</t>
  </si>
  <si>
    <t>1381156640406245376</t>
  </si>
  <si>
    <t>1381174180297728002</t>
  </si>
  <si>
    <t>1381178543812571138</t>
  </si>
  <si>
    <t>1381198275307536385</t>
  </si>
  <si>
    <t>1381221521553768454</t>
  </si>
  <si>
    <t>1381235416909688835</t>
  </si>
  <si>
    <t>1381235870695620619</t>
  </si>
  <si>
    <t>1381235991189540867</t>
  </si>
  <si>
    <t>1381236138652921860</t>
  </si>
  <si>
    <t>1381236296056778753</t>
  </si>
  <si>
    <t>1381237493715066884</t>
  </si>
  <si>
    <t>1381237642084376576</t>
  </si>
  <si>
    <t>1381243494824546306</t>
  </si>
  <si>
    <t>1381246761600225282</t>
  </si>
  <si>
    <t>1381134156332142592</t>
  </si>
  <si>
    <t>1381135334268940289</t>
  </si>
  <si>
    <t>1381252544828170244</t>
  </si>
  <si>
    <t>1381260267003203588</t>
  </si>
  <si>
    <t>1380883387435655169</t>
  </si>
  <si>
    <t>1381273724742160384</t>
  </si>
  <si>
    <t>1380454044171431936</t>
  </si>
  <si>
    <t>1381279909897723904</t>
  </si>
  <si>
    <t>1381300103454023689</t>
  </si>
  <si>
    <t>1381306314836619265</t>
  </si>
  <si>
    <t>1381311303831191558</t>
  </si>
  <si>
    <t>1381320897768853510</t>
  </si>
  <si>
    <t>1381328759291281410</t>
  </si>
  <si>
    <t>1381333564571185156</t>
  </si>
  <si>
    <t>1381343379380928512</t>
  </si>
  <si>
    <t>1381348014665703434</t>
  </si>
  <si>
    <t>1381349857080795139</t>
  </si>
  <si>
    <t>1381351280929611776</t>
  </si>
  <si>
    <t>1381359607151480836</t>
  </si>
  <si>
    <t>1381374878562013186</t>
  </si>
  <si>
    <t>1381426532317532160</t>
  </si>
  <si>
    <t>1381490556178665474</t>
  </si>
  <si>
    <t>1381490918583382016</t>
  </si>
  <si>
    <t>1381507887340658698</t>
  </si>
  <si>
    <t>1381508160507248641</t>
  </si>
  <si>
    <t>1381536052146475012</t>
  </si>
  <si>
    <t>1381552393872158721</t>
  </si>
  <si>
    <t>1381468627958923268</t>
  </si>
  <si>
    <t>1381552871611764737</t>
  </si>
  <si>
    <t>1381557340072247299</t>
  </si>
  <si>
    <t>1381565742232055808</t>
  </si>
  <si>
    <t>1381574236729409538</t>
  </si>
  <si>
    <t>1381576529692491781</t>
  </si>
  <si>
    <t>1381246445433540611</t>
  </si>
  <si>
    <t>1381600434100506626</t>
  </si>
  <si>
    <t>1381601286211170308</t>
  </si>
  <si>
    <t>1381609078691135488</t>
  </si>
  <si>
    <t>1381609550403489798</t>
  </si>
  <si>
    <t>1381620150483496962</t>
  </si>
  <si>
    <t>1381485898949390341</t>
  </si>
  <si>
    <t>1381625941303123968</t>
  </si>
  <si>
    <t>1381626222753497092</t>
  </si>
  <si>
    <t>1381629815179071493</t>
  </si>
  <si>
    <t>1381631096350257152</t>
  </si>
  <si>
    <t>1381633253409501188</t>
  </si>
  <si>
    <t>1381633965556109316</t>
  </si>
  <si>
    <t>1381615391437430785</t>
  </si>
  <si>
    <t>1381637402696019973</t>
  </si>
  <si>
    <t>1381640737603907587</t>
  </si>
  <si>
    <t>1381659197981523973</t>
  </si>
  <si>
    <t>1381661411080802314</t>
  </si>
  <si>
    <t>1381670912299270150</t>
  </si>
  <si>
    <t>1381685571307851778</t>
  </si>
  <si>
    <t>1381688778373406722</t>
  </si>
  <si>
    <t>1381689063913238528</t>
  </si>
  <si>
    <t>1381689554328023044</t>
  </si>
  <si>
    <t>1381690335164829699</t>
  </si>
  <si>
    <t>1381690853262028809</t>
  </si>
  <si>
    <t>1381342812516589569</t>
  </si>
  <si>
    <t>1381693017980030983</t>
  </si>
  <si>
    <t>1381595528794939392</t>
  </si>
  <si>
    <t>1381695004679213060</t>
  </si>
  <si>
    <t>1381698373615558664</t>
  </si>
  <si>
    <t>1381699414243340297</t>
  </si>
  <si>
    <t>1381701156196483078</t>
  </si>
  <si>
    <t>1381704311487533060</t>
  </si>
  <si>
    <t>1381709198438850562</t>
  </si>
  <si>
    <t>1381709705597362179</t>
  </si>
  <si>
    <t>1381712964995194880</t>
  </si>
  <si>
    <t>1381713871287812106</t>
  </si>
  <si>
    <t>1380673425816100866</t>
  </si>
  <si>
    <t>1381714132718784512</t>
  </si>
  <si>
    <t>1381722194099716096</t>
  </si>
  <si>
    <t>1381808997406277632</t>
  </si>
  <si>
    <t>1381824453903060992</t>
  </si>
  <si>
    <t>1381826969122267136</t>
  </si>
  <si>
    <t>1381312563078651909</t>
  </si>
  <si>
    <t>1381577260092825601</t>
  </si>
  <si>
    <t>1381687885116669953</t>
  </si>
  <si>
    <t>1381828717257887744</t>
  </si>
  <si>
    <t>1381832615121010689</t>
  </si>
  <si>
    <t>1381834682539642881</t>
  </si>
  <si>
    <t>1381835985202331649</t>
  </si>
  <si>
    <t>1381844976649244673</t>
  </si>
  <si>
    <t>1381848448777994241</t>
  </si>
  <si>
    <t>1381645745942593544</t>
  </si>
  <si>
    <t>1381851117198381059</t>
  </si>
  <si>
    <t>1381852465352609792</t>
  </si>
  <si>
    <t>1381343150833348608</t>
  </si>
  <si>
    <t>1381344389360975874</t>
  </si>
  <si>
    <t>1381628036500627466</t>
  </si>
  <si>
    <t>1381854985152049152</t>
  </si>
  <si>
    <t>1381857360038268928</t>
  </si>
  <si>
    <t>1381859410536988673</t>
  </si>
  <si>
    <t>1381721224540225541</t>
  </si>
  <si>
    <t>1381859559409643522</t>
  </si>
  <si>
    <t>1381860360374910977</t>
  </si>
  <si>
    <t>1381861823893405696</t>
  </si>
  <si>
    <t>1381866766515716096</t>
  </si>
  <si>
    <t>1381868038430003200</t>
  </si>
  <si>
    <t>1381869584798658562</t>
  </si>
  <si>
    <t>1381871299543318530</t>
  </si>
  <si>
    <t>1381871781351424004</t>
  </si>
  <si>
    <t>1381872023610216448</t>
  </si>
  <si>
    <t>1381877403128070146</t>
  </si>
  <si>
    <t>1381878615781031941</t>
  </si>
  <si>
    <t>1381296054289715206</t>
  </si>
  <si>
    <t>1381475278233423880</t>
  </si>
  <si>
    <t>1381493376646791170</t>
  </si>
  <si>
    <t>1381878766243360771</t>
  </si>
  <si>
    <t>1381879688495255552</t>
  </si>
  <si>
    <t>1381880357532930049</t>
  </si>
  <si>
    <t>1381894027298148353</t>
  </si>
  <si>
    <t>1381900154261880832</t>
  </si>
  <si>
    <t>1381589783017832454</t>
  </si>
  <si>
    <t>1381908861293101058</t>
  </si>
  <si>
    <t>1381912513365827587</t>
  </si>
  <si>
    <t>1381940923563642881</t>
  </si>
  <si>
    <t>1381882838740566017</t>
  </si>
  <si>
    <t>1381719217653841925</t>
  </si>
  <si>
    <t>1381723885129846784</t>
  </si>
  <si>
    <t>1381971845453377536</t>
  </si>
  <si>
    <t>1381977934295146496</t>
  </si>
  <si>
    <t>1381979257879035907</t>
  </si>
  <si>
    <t>1381982770898087938</t>
  </si>
  <si>
    <t>1381982260619051019</t>
  </si>
  <si>
    <t>1381984166628233220</t>
  </si>
  <si>
    <t>1381989409466241028</t>
  </si>
  <si>
    <t>1381994307083722753</t>
  </si>
  <si>
    <t>1380535343586406401</t>
  </si>
  <si>
    <t>1381597289085607942</t>
  </si>
  <si>
    <t>1381641695536746497</t>
  </si>
  <si>
    <t>1381854693714968576</t>
  </si>
  <si>
    <t>1381877065704685568</t>
  </si>
  <si>
    <t>1381996458287763459</t>
  </si>
  <si>
    <t>1382023887618244610</t>
  </si>
  <si>
    <t>1382027617390501888</t>
  </si>
  <si>
    <t>1382036559243935747</t>
  </si>
  <si>
    <t>1382041179345272838</t>
  </si>
  <si>
    <t>1382045988823699462</t>
  </si>
  <si>
    <t>1382050811585429510</t>
  </si>
  <si>
    <t>1381996079441440770</t>
  </si>
  <si>
    <t>1382067458278850564</t>
  </si>
  <si>
    <t>1382071047248347139</t>
  </si>
  <si>
    <t>1382079363928195073</t>
  </si>
  <si>
    <t>1381235094615117827</t>
  </si>
  <si>
    <t>1381235782405525507</t>
  </si>
  <si>
    <t>1381686398613393408</t>
  </si>
  <si>
    <t>1381688104055152641</t>
  </si>
  <si>
    <t>1381239341247266817</t>
  </si>
  <si>
    <t>1382081601518067713</t>
  </si>
  <si>
    <t>1382108660478906373</t>
  </si>
  <si>
    <t>1382180772933738499</t>
  </si>
  <si>
    <t>1382213250620686345</t>
  </si>
  <si>
    <t>1382224817982742529</t>
  </si>
  <si>
    <t>1382227778230226944</t>
  </si>
  <si>
    <t>1382228195164971008</t>
  </si>
  <si>
    <t>1380534610732388356</t>
  </si>
  <si>
    <t>1380796083530567681</t>
  </si>
  <si>
    <t>1380849224535977984</t>
  </si>
  <si>
    <t>1381834581947604994</t>
  </si>
  <si>
    <t>1382228333887377409</t>
  </si>
  <si>
    <t>1381503618193440771</t>
  </si>
  <si>
    <t>1381973394846011395</t>
  </si>
  <si>
    <t>1382217617759428608</t>
  </si>
  <si>
    <t>1382261727220338688</t>
  </si>
  <si>
    <t>1382261820413636608</t>
  </si>
  <si>
    <t>1382272775889489921</t>
  </si>
  <si>
    <t>1382275498961739776</t>
  </si>
  <si>
    <t>1382281079592255488</t>
  </si>
  <si>
    <t>1382282109847502851</t>
  </si>
  <si>
    <t>1382300125452713986</t>
  </si>
  <si>
    <t>1382300605763497987</t>
  </si>
  <si>
    <t>1382313595028041729</t>
  </si>
  <si>
    <t>1382316341022048260</t>
  </si>
  <si>
    <t>1382316355228209155</t>
  </si>
  <si>
    <t>1382316368935149569</t>
  </si>
  <si>
    <t>1382316638981271552</t>
  </si>
  <si>
    <t>1382316731956391938</t>
  </si>
  <si>
    <t>1382317400964665344</t>
  </si>
  <si>
    <t>1381346312663220226</t>
  </si>
  <si>
    <t>1382319448837787648</t>
  </si>
  <si>
    <t>1382320012841656323</t>
  </si>
  <si>
    <t>1382320441432408066</t>
  </si>
  <si>
    <t>1382321011023040518</t>
  </si>
  <si>
    <t>1382323468490973185</t>
  </si>
  <si>
    <t>1382324841882267657</t>
  </si>
  <si>
    <t>1382331493637353474</t>
  </si>
  <si>
    <t>1382331839461883906</t>
  </si>
  <si>
    <t>1382333615376367619</t>
  </si>
  <si>
    <t>1382336305615503362</t>
  </si>
  <si>
    <t>1382354444671725570</t>
  </si>
  <si>
    <t>1382355664605954053</t>
  </si>
  <si>
    <t>1382357058272526338</t>
  </si>
  <si>
    <t>1382357124114694154</t>
  </si>
  <si>
    <t>1382357402339708938</t>
  </si>
  <si>
    <t>1382357685996228608</t>
  </si>
  <si>
    <t>1382358221793468419</t>
  </si>
  <si>
    <t>1382339851954053123</t>
  </si>
  <si>
    <t>1382359140132134918</t>
  </si>
  <si>
    <t>1382362037045628934</t>
  </si>
  <si>
    <t>1382320566863007744</t>
  </si>
  <si>
    <t>1382362089348550656</t>
  </si>
  <si>
    <t>1382362113465843720</t>
  </si>
  <si>
    <t>1382363410474618880</t>
  </si>
  <si>
    <t>1382363586413084672</t>
  </si>
  <si>
    <t>1382364379660836865</t>
  </si>
  <si>
    <t>1382364403190874114</t>
  </si>
  <si>
    <t>1382364409885040643</t>
  </si>
  <si>
    <t>1382348520775168010</t>
  </si>
  <si>
    <t>1382365976742793224</t>
  </si>
  <si>
    <t>1382373058703470601</t>
  </si>
  <si>
    <t>1381314515388801031</t>
  </si>
  <si>
    <t>1382373709504081928</t>
  </si>
  <si>
    <t>1382383204179529733</t>
  </si>
  <si>
    <t>1382389158409334784</t>
  </si>
  <si>
    <t>1382390329668726785</t>
  </si>
  <si>
    <t>1381696294054469642</t>
  </si>
  <si>
    <t>1382323593976102916</t>
  </si>
  <si>
    <t>1382393782570745861</t>
  </si>
  <si>
    <t>1381224257108201479</t>
  </si>
  <si>
    <t>1382399281383022602</t>
  </si>
  <si>
    <t>1382400466596859905</t>
  </si>
  <si>
    <t>1382391139119079425</t>
  </si>
  <si>
    <t>1382411648086999043</t>
  </si>
  <si>
    <t>1382371691859476494</t>
  </si>
  <si>
    <t>1382415519509282817</t>
  </si>
  <si>
    <t>1382416798826528775</t>
  </si>
  <si>
    <t>1381683312595439616</t>
  </si>
  <si>
    <t>1382441643001970692</t>
  </si>
  <si>
    <t>1382470401851281411</t>
  </si>
  <si>
    <t>1382535380424097793</t>
  </si>
  <si>
    <t>1382586180257071106</t>
  </si>
  <si>
    <t>1382586419139469314</t>
  </si>
  <si>
    <t>1382587945488551936</t>
  </si>
  <si>
    <t>1382589243147567104</t>
  </si>
  <si>
    <t>1382593090989473792</t>
  </si>
  <si>
    <t>1381916793585995776</t>
  </si>
  <si>
    <t>1381924145580105729</t>
  </si>
  <si>
    <t>1381923078943473664</t>
  </si>
  <si>
    <t>1382594885639938051</t>
  </si>
  <si>
    <t>1382597765130248192</t>
  </si>
  <si>
    <t>1381381152808783877</t>
  </si>
  <si>
    <t>1381601322298966016</t>
  </si>
  <si>
    <t>1382600901324632065</t>
  </si>
  <si>
    <t>1382616456366583808</t>
  </si>
  <si>
    <t>1382625851951439872</t>
  </si>
  <si>
    <t>1382629465461813250</t>
  </si>
  <si>
    <t>1382632289285382144</t>
  </si>
  <si>
    <t>1382280592612540420</t>
  </si>
  <si>
    <t>1382634908565307394</t>
  </si>
  <si>
    <t>1382635132406919168</t>
  </si>
  <si>
    <t>1382635822961278976</t>
  </si>
  <si>
    <t>1382645895246848000</t>
  </si>
  <si>
    <t>1382648766897983499</t>
  </si>
  <si>
    <t>1382650332795265024</t>
  </si>
  <si>
    <t>1382650511330054146</t>
  </si>
  <si>
    <t>1382657275383386117</t>
  </si>
  <si>
    <t>1382657789860978692</t>
  </si>
  <si>
    <t>1381609138082488324</t>
  </si>
  <si>
    <t>1382627788952379393</t>
  </si>
  <si>
    <t>1382658534790270976</t>
  </si>
  <si>
    <t>1382680725665804293</t>
  </si>
  <si>
    <t>1382550768172072960</t>
  </si>
  <si>
    <t>1382686666993860618</t>
  </si>
  <si>
    <t>1382687469624233989</t>
  </si>
  <si>
    <t>1382694386526486535</t>
  </si>
  <si>
    <t>1382697599073972231</t>
  </si>
  <si>
    <t>1382714671761924097</t>
  </si>
  <si>
    <t>1382714881619726342</t>
  </si>
  <si>
    <t>1382717052176175111</t>
  </si>
  <si>
    <t>1382714369776222208</t>
  </si>
  <si>
    <t>1382590311885639680</t>
  </si>
  <si>
    <t>1382718969405173765</t>
  </si>
  <si>
    <t>1382719242680811521</t>
  </si>
  <si>
    <t>1382722801208061957</t>
  </si>
  <si>
    <t>1382407608905175044</t>
  </si>
  <si>
    <t>1382491767283535873</t>
  </si>
  <si>
    <t>1382736741191278597</t>
  </si>
  <si>
    <t>1382741274441232384</t>
  </si>
  <si>
    <t>1382742580706865156</t>
  </si>
  <si>
    <t>1382713344449261569</t>
  </si>
  <si>
    <t>1382742820725874693</t>
  </si>
  <si>
    <t>1381629672845369344</t>
  </si>
  <si>
    <t>1381639560824754186</t>
  </si>
  <si>
    <t>1382746999204806660</t>
  </si>
  <si>
    <t>1382774125849157634</t>
  </si>
  <si>
    <t>1382783890062999552</t>
  </si>
  <si>
    <t>1382793666213842948</t>
  </si>
  <si>
    <t>1382802227966980116</t>
  </si>
  <si>
    <t>1382940412889948160</t>
  </si>
  <si>
    <t>1382968007354429442</t>
  </si>
  <si>
    <t>1382971424902627331</t>
  </si>
  <si>
    <t>1382974915276525568</t>
  </si>
  <si>
    <t>1382989888409251841</t>
  </si>
  <si>
    <t>1383011008541822979</t>
  </si>
  <si>
    <t>1383024494407737349</t>
  </si>
  <si>
    <t>1382316299175522305</t>
  </si>
  <si>
    <t>1383029234256510982</t>
  </si>
  <si>
    <t>1380404490889662467</t>
  </si>
  <si>
    <t>1380404491896299523</t>
  </si>
  <si>
    <t>1380404492911341570</t>
  </si>
  <si>
    <t>1380419742897373184</t>
  </si>
  <si>
    <t>1380452452705525763</t>
  </si>
  <si>
    <t>1380512329268269061</t>
  </si>
  <si>
    <t>1380527174436843521</t>
  </si>
  <si>
    <t>1380527175808344071</t>
  </si>
  <si>
    <t>1380542025779404800</t>
  </si>
  <si>
    <t>1381547654300065792</t>
  </si>
  <si>
    <t>1381577472760635394</t>
  </si>
  <si>
    <t>1381577473880596484</t>
  </si>
  <si>
    <t>1381863610285129728</t>
  </si>
  <si>
    <t>1381878581295415298</t>
  </si>
  <si>
    <t>1381893808036585474</t>
  </si>
  <si>
    <t>1381893813258444803</t>
  </si>
  <si>
    <t>1381938605535334400</t>
  </si>
  <si>
    <t>1381953705046462465</t>
  </si>
  <si>
    <t>1381969182099603473</t>
  </si>
  <si>
    <t>1381969183269736448</t>
  </si>
  <si>
    <t>1382240467782279171</t>
  </si>
  <si>
    <t>1382240469061488642</t>
  </si>
  <si>
    <t>1382240470441418752</t>
  </si>
  <si>
    <t>1382264001397100544</t>
  </si>
  <si>
    <t>1382264002500202496</t>
  </si>
  <si>
    <t>1382264003628453889</t>
  </si>
  <si>
    <t>1382264004681224194</t>
  </si>
  <si>
    <t>1382264005834641409</t>
  </si>
  <si>
    <t>1382264006853861381</t>
  </si>
  <si>
    <t>1382264007923433476</t>
  </si>
  <si>
    <t>1382264008946839552</t>
  </si>
  <si>
    <t>1382279475551903751</t>
  </si>
  <si>
    <t>1382279477007327242</t>
  </si>
  <si>
    <t>1382339631249723397</t>
  </si>
  <si>
    <t>1382339632424050697</t>
  </si>
  <si>
    <t>1382610280488718337</t>
  </si>
  <si>
    <t>1382625378657718274</t>
  </si>
  <si>
    <t>1382625379806965761</t>
  </si>
  <si>
    <t>1382640731337105410</t>
  </si>
  <si>
    <t>1382655703416926212</t>
  </si>
  <si>
    <t>1382686414689619970</t>
  </si>
  <si>
    <t>1382686415763304448</t>
  </si>
  <si>
    <t>1382716603989590018</t>
  </si>
  <si>
    <t>1382716605377900548</t>
  </si>
  <si>
    <t>1382806444471242753</t>
  </si>
  <si>
    <t>1382956061955551233</t>
  </si>
  <si>
    <t>1382956063058628613</t>
  </si>
  <si>
    <t>1383031300362096643</t>
  </si>
  <si>
    <t>1382815495393525766</t>
  </si>
  <si>
    <t>1383044810022518786</t>
  </si>
  <si>
    <t>1381917595960508419</t>
  </si>
  <si>
    <t>1381974729809100802</t>
  </si>
  <si>
    <t>1381972938421792772</t>
  </si>
  <si>
    <t>1380866815233040384</t>
  </si>
  <si>
    <t>1381494618727063554</t>
  </si>
  <si>
    <t>1382594267965759491</t>
  </si>
  <si>
    <t>1381527111631011840</t>
  </si>
  <si>
    <t>1381489934310211584</t>
  </si>
  <si>
    <t>1381916526593384448</t>
  </si>
  <si>
    <t>1382216041720348673</t>
  </si>
  <si>
    <t>1382260073909608451</t>
  </si>
  <si>
    <t>1382690677725786117</t>
  </si>
  <si>
    <t>1382212577585987586</t>
  </si>
  <si>
    <t>1382216822221647872</t>
  </si>
  <si>
    <t>1382585993895817219</t>
  </si>
  <si>
    <t>1382581818197741568</t>
  </si>
  <si>
    <t>1382584312797757440</t>
  </si>
  <si>
    <t>1380454482845310977</t>
  </si>
  <si>
    <t>1383048663224754188</t>
  </si>
  <si>
    <t>1383059071411097602</t>
  </si>
  <si>
    <t>1380453120455639040</t>
  </si>
  <si>
    <t>1380851949151657989</t>
  </si>
  <si>
    <t>1383047147877195776</t>
  </si>
  <si>
    <t>1383069385867325441</t>
  </si>
  <si>
    <t>1382361367307546625</t>
  </si>
  <si>
    <t>1382992234912608258</t>
  </si>
  <si>
    <t>1383003604626374659</t>
  </si>
  <si>
    <t>1383072306902278149</t>
  </si>
  <si>
    <t>1383076382767521796</t>
  </si>
  <si>
    <t>1383071846938124288</t>
  </si>
  <si>
    <t>1383080500248641558</t>
  </si>
  <si>
    <t>1382738880542220291</t>
  </si>
  <si>
    <t>1382898315893866497</t>
  </si>
  <si>
    <t>1383102525558169602</t>
  </si>
  <si>
    <t>1382365528757518336</t>
  </si>
  <si>
    <t>1383109613898366978</t>
  </si>
  <si>
    <t>1381343654346907651</t>
  </si>
  <si>
    <t>1381664159272726532</t>
  </si>
  <si>
    <t>1381572933265588231</t>
  </si>
  <si>
    <t>1381985971357507587</t>
  </si>
  <si>
    <t>1381844222265987072</t>
  </si>
  <si>
    <t>1381987042079477763</t>
  </si>
  <si>
    <t>1381987300792492038</t>
  </si>
  <si>
    <t>1381995438488829961</t>
  </si>
  <si>
    <t>1382014957810765828</t>
  </si>
  <si>
    <t>1381223327704965125</t>
  </si>
  <si>
    <t>1381680906109337610</t>
  </si>
  <si>
    <t>1381699539959177221</t>
  </si>
  <si>
    <t>1383112379043561475</t>
  </si>
  <si>
    <t>1383084752073326592</t>
  </si>
  <si>
    <t>1383113856780804101</t>
  </si>
  <si>
    <t>1383141785065697284</t>
  </si>
  <si>
    <t>1383143702005231617</t>
  </si>
  <si>
    <t>1381969367047446536</t>
  </si>
  <si>
    <t>1383103238036197376</t>
  </si>
  <si>
    <t>1381609629667500035</t>
  </si>
  <si>
    <t>1381694564734484480</t>
  </si>
  <si>
    <t>1381327627135373313</t>
  </si>
  <si>
    <t>1381679096892100609</t>
  </si>
  <si>
    <t>1383162216862650374</t>
  </si>
  <si>
    <t>1382607233616388102</t>
  </si>
  <si>
    <t>1383181259510317057</t>
  </si>
  <si>
    <t>1381222084853047307</t>
  </si>
  <si>
    <t>1383096417359691784</t>
  </si>
  <si>
    <t>1383197995596967938</t>
  </si>
  <si>
    <t>1381678863961501696</t>
  </si>
  <si>
    <t>1382588535207821312</t>
  </si>
  <si>
    <t>1380460135676575747</t>
  </si>
  <si>
    <t>1380568512368930821</t>
  </si>
  <si>
    <t>1380785213568118784</t>
  </si>
  <si>
    <t>1380835240596414464</t>
  </si>
  <si>
    <t>1381216134687416323</t>
  </si>
  <si>
    <t>1381295769634885632</t>
  </si>
  <si>
    <t>1381599717415616514</t>
  </si>
  <si>
    <t>1381625303840215041</t>
  </si>
  <si>
    <t>1381655407899316225</t>
  </si>
  <si>
    <t>1381682495696076801</t>
  </si>
  <si>
    <t>1381876887304163328</t>
  </si>
  <si>
    <t>1382018452248989697</t>
  </si>
  <si>
    <t>1382192904010145793</t>
  </si>
  <si>
    <t>1382349833474867200</t>
  </si>
  <si>
    <t>1382577684509769731</t>
  </si>
  <si>
    <t>1382604486892531715</t>
  </si>
  <si>
    <t>1382695418476265484</t>
  </si>
  <si>
    <t>1382754832017199107</t>
  </si>
  <si>
    <t>1383080889278681088</t>
  </si>
  <si>
    <t>1383286567188398083</t>
  </si>
  <si>
    <t>1381865989474689025</t>
  </si>
  <si>
    <t>1383287858023178242</t>
  </si>
  <si>
    <t>1383102172678787076</t>
  </si>
  <si>
    <t>1383297727874826241</t>
  </si>
  <si>
    <t>1382740577234653185</t>
  </si>
  <si>
    <t>1383298662801965057</t>
  </si>
  <si>
    <t>1383311351255166986</t>
  </si>
  <si>
    <t>1383330051374997506</t>
  </si>
  <si>
    <t>1380318655720865799</t>
  </si>
  <si>
    <t>1380417913396592640</t>
  </si>
  <si>
    <t>1380556027192610818</t>
  </si>
  <si>
    <t>1380596120066396163</t>
  </si>
  <si>
    <t>1380612132614590464</t>
  </si>
  <si>
    <t>1380739124081070088</t>
  </si>
  <si>
    <t>1380449834004516865</t>
  </si>
  <si>
    <t>1380601661484371968</t>
  </si>
  <si>
    <t>1380839727499259906</t>
  </si>
  <si>
    <t>1380823859176308736</t>
  </si>
  <si>
    <t>1380964341005086729</t>
  </si>
  <si>
    <t>1381001476391235588</t>
  </si>
  <si>
    <t>1380963625406492674</t>
  </si>
  <si>
    <t>1380957235363340296</t>
  </si>
  <si>
    <t>1381094955213524992</t>
  </si>
  <si>
    <t>1379408234528829443</t>
  </si>
  <si>
    <t>1381258352450273280</t>
  </si>
  <si>
    <t>1381311452611543041</t>
  </si>
  <si>
    <t>1381593906350071810</t>
  </si>
  <si>
    <t>1381587901843189762</t>
  </si>
  <si>
    <t>1381911551842598915</t>
  </si>
  <si>
    <t>1381872831932338177</t>
  </si>
  <si>
    <t>1381717734262677504</t>
  </si>
  <si>
    <t>1381972681084567553</t>
  </si>
  <si>
    <t>1381676610479329282</t>
  </si>
  <si>
    <t>1382036170893299723</t>
  </si>
  <si>
    <t>1382049877778165767</t>
  </si>
  <si>
    <t>1381973611171483649</t>
  </si>
  <si>
    <t>1382026563093401604</t>
  </si>
  <si>
    <t>1382076024712757249</t>
  </si>
  <si>
    <t>1382269900446568450</t>
  </si>
  <si>
    <t>1382280558160515076</t>
  </si>
  <si>
    <t>1382254634962722816</t>
  </si>
  <si>
    <t>1382355932332580867</t>
  </si>
  <si>
    <t>1382340923355492352</t>
  </si>
  <si>
    <t>1382345386040393733</t>
  </si>
  <si>
    <t>1382389734044012545</t>
  </si>
  <si>
    <t>1381223888869339136</t>
  </si>
  <si>
    <t>1382389491667775493</t>
  </si>
  <si>
    <t>1382403105044758528</t>
  </si>
  <si>
    <t>1382414856364691456</t>
  </si>
  <si>
    <t>1382290692098166789</t>
  </si>
  <si>
    <t>1382434643673280518</t>
  </si>
  <si>
    <t>1382427311400751105</t>
  </si>
  <si>
    <t>1381379901006168066</t>
  </si>
  <si>
    <t>1381598524480032772</t>
  </si>
  <si>
    <t>1382599595230892033</t>
  </si>
  <si>
    <t>1382565988932157440</t>
  </si>
  <si>
    <t>1382278107839750144</t>
  </si>
  <si>
    <t>1382435548736917506</t>
  </si>
  <si>
    <t>1382453009641275397</t>
  </si>
  <si>
    <t>1382679493404418052</t>
  </si>
  <si>
    <t>1382736168647819270</t>
  </si>
  <si>
    <t>1382739494588276736</t>
  </si>
  <si>
    <t>1382735348812410893</t>
  </si>
  <si>
    <t>1382407450121359361</t>
  </si>
  <si>
    <t>1382839999469645825</t>
  </si>
  <si>
    <t>1383042678439444482</t>
  </si>
  <si>
    <t>1383070656753975311</t>
  </si>
  <si>
    <t>1383061354911821829</t>
  </si>
  <si>
    <t>1382738345671933955</t>
  </si>
  <si>
    <t>1381984368986574848</t>
  </si>
  <si>
    <t>1383083122997223429</t>
  </si>
  <si>
    <t>1383140180379467779</t>
  </si>
  <si>
    <t>1383142519983251457</t>
  </si>
  <si>
    <t>1382402459230994435</t>
  </si>
  <si>
    <t>1383060820171632643</t>
  </si>
  <si>
    <t>1383102167557492746</t>
  </si>
  <si>
    <t>1383297387406401541</t>
  </si>
  <si>
    <t>1383323329461833737</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</si>
  <si>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</si>
  <si>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</si>
  <si>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</si>
  <si>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</si>
  <si>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</si>
  <si>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</si>
  <si>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</si>
  <si>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</si>
  <si>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</si>
  <si>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</si>
  <si>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</si>
  <si>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</si>
  <si>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</si>
  <si>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Partei für eine sozialverträgliche Ökologie, verantwortungsvolle Entwicklung der Länder unter Berücksichtigung der (Über)bevölkerung, Ressourcen &amp; Religion.</t>
  </si>
  <si>
    <t>News &amp; Recherchen von #Blick, #BlickTV &amp; #SonntagsBlick.
Sport _xD83D__xDC49_ @Blick_Sport 
Auf Französisch _xD83D__xDC49_  @Blick_fr
Leserreporter _xD83D__xDCF2_  0798138041 https://t.co/HWrudXBIXR</t>
  </si>
  <si>
    <t>Journalist for https://t.co/qhptSZUiUp Japanese Dpt._xD83C__xDDE8__xD83C__xDDED_元中日新聞記者。スイス公共放送国際部門スイスインフォ勤務。スイスのタイムリーな話題をお届け。政治、犯罪、社会問題全般、スポーツなど幅広くカバー。投稿、RTは私見。当面はスイスのコロナ情報を投稿。</t>
  </si>
  <si>
    <t>Comedian &amp; walking fear of abandonment.
TV-Anwältin bei @deville_late &amp; twittere viel auf Englisch, weil sonst hätte sich der LLM ja gar nicht gelohnt</t>
  </si>
  <si>
    <t>inoffiziell #srfdeville | Satiresendung mit Dominic Deville @gangdeville | Die neue Staffel: Ab 28. Februar auf SRF 1</t>
  </si>
  <si>
    <t>Es twittert der Dachverband des Schweizerischen Katholischen Frauenbundes. Wir sind ein Frauennetzwerk mit 130'000 Mitgliedern. #FrauenbundCH</t>
  </si>
  <si>
    <t>Bund Schweizerischer Frauenorganisationen BSF - die politische Stimme der Frauen in der Schweiz seit 1900. En français @allianceF_FR</t>
  </si>
  <si>
    <t>Ein Mann von Welt!!_xD83E__xDD0C_</t>
  </si>
  <si>
    <t>„Ich stand so herum, mochte nicht recht vorwärtsgehen.“ - R. Walser _xD83C__xDFB6_ „On prend tous la ligne droite. C'est plus court, oh oui, c'est plus court.“ - D. Messia</t>
  </si>
  <si>
    <t>Offizieller Twitter-Account der Jungen SVP Schweiz. Jetzt Mitglied werden!</t>
  </si>
  <si>
    <t>Jüngstes Parteivorstandsmitglied SVP CH, Vizepräsident JSVP CH, Kassier SVP Emmental, Hauptmann CH-Armee, Milchtechnologe, Lastwagenchauffeur, HSG-Student</t>
  </si>
  <si>
    <t>Hier twittert das Team der #srfarena: Redaktion ^red, Brotz ^bro</t>
  </si>
  <si>
    <t>#risikobasierteTweets #Wirsindmehr #Wirsindviele #Noliestal</t>
  </si>
  <si>
    <t>Alt-Nationalrätin; Lic. phil. I; mehrere Jahre beruflich engagiert in der politischen Interessenvertretung für Menschen mit Behinderungen; im Ruhestand</t>
  </si>
  <si>
    <t>Stv. Chefredaktor &amp; Leiter Politik/Wirtschaft @nau_live</t>
  </si>
  <si>
    <t>News für die Schweiz. Es twittert die ganze Redaktion.</t>
  </si>
  <si>
    <t>Kampagnenleiter @fdp_liberalen. Gezwitscher aus dem Polit-Alltag. Vom langweiligsten Ferienort der Schweiz #Ermatingen, heute aber mehr in Zürich und Bern.</t>
  </si>
  <si>
    <t>Bundesamt für #Gesundheit BAG – Office fédéral de la #santépublique OFSP – Ufficio federale della #sanitàpubblica UFSP</t>
  </si>
  <si>
    <t>Nationalrätin @FDPschwyz und Parteipräsidentin @FDP_Liberalen
Conseillère nationale @FDPschwyz et présidente du @PLR_Suisse</t>
  </si>
  <si>
    <t>Wir sind seit 1894 die Partei für Freiheit &amp; Eigenverantwortung. Freiheit _xD83D__xDD4A_ | Gemeinsinn _xD83E__xDD1D_ | Fortschritt _xD83D__xDCA1_ - Gemeinsam weiterkommen | FR Account: @PLR_Suisse</t>
  </si>
  <si>
    <t>Wenn einer denkt er sei bereits als Meister vom Himmel gefallen, ist er wahrscheinlich auf dem Kopf gelandet. ( Zitat Willi Ritschard )</t>
  </si>
  <si>
    <t>Verantwortlicher Online-Kampagne @spschweiz | Gemeinderat Uster | Student | Sozialist @JusoSchweiz | #LeaveNoOneBehind</t>
  </si>
  <si>
    <t>Glücklicher Rentner, froh in einer noch offenen, toleranten Schweiz zu leben , politisch mitte, mitte - links, aber überzeugt dass es alle Parteien braucht.</t>
  </si>
  <si>
    <t>Liebe,Freiheit und Gerechtigkeit. Menschen steht auf, kämpft für die Wahrheit, wir brauchen einander. Gläubiger Christ ohne Bodenpersonal</t>
  </si>
  <si>
    <t>Official account of the Swiss National COVID-19 Science Task Force. For more information or any request, please consult the website: https://t.co/IKVMiy4ERE</t>
  </si>
  <si>
    <t>Ökonom, Unternehmer, Professor, freiheitlicher Dissident. Für eine freiheitliche, selbstbestimmende, weltoffene Schweiz. Gegen das #InstA und das #CO2-Gesetz.</t>
  </si>
  <si>
    <t>Like and subscribe.</t>
  </si>
  <si>
    <t>Unternehmer und Initiant von @strategiedialog. Engagiert sich für Wirtschaftsfreiheit, Bildung und gesellschaftlichen Zusammenhalt.</t>
  </si>
  <si>
    <t>Betriebswirtschafter, Geschäftsmann, Freigeist und Agnostiker, politisch rechts, konservativ, staatskritisch und freiheitsliebend. Schreibe was ich denke.</t>
  </si>
  <si>
    <t>Arbeite!Aber nicht wie ein Unglücklicher oder wie einer,der bewundert oder bemitleidet werden will.Arbeite oder ruhe,wie es das Beste für die Gemeinschaft ist.</t>
  </si>
  <si>
    <t>Psychiatrist for children and adolescents, Traumatherapist, working with refugees, Mother of two, lived in Tanzania</t>
  </si>
  <si>
    <t>watching, pondering, acting, working every single day for a change to a better future... and an old, white man_xD83E__xDDD9_‍♂️ Personal views</t>
  </si>
  <si>
    <t>Erkenntnis gegen Rassismus: Du bist nicht der Körper, du bist der Fahrer im Körper!
https://t.co/u0F6tH3kPx - https://t.co/8znX7f8Lb8 oder zu Klima u. Gesundheit: https://t.co/8hzCGC54Y9</t>
  </si>
  <si>
    <t>Infosperber ist die Online-Plattform für unabhängige Information. Infosperber sieht, was andere übersehen.</t>
  </si>
  <si>
    <t>Digital Government, Hack the _xD83C__xDF0E_, PoliSci, econ &amp; tech, per default interested, RT ≠ endorsement, @operationlibero, @foraus, @reat_ch, @Fondetudes, @IHEID</t>
  </si>
  <si>
    <t>Hier twittert das Team von watson. watson - News ohne Bla Bla. Facebook: https://t.co/PXoi0MgUrU       Instagram: https://t.co/aOepfD9MI5</t>
  </si>
  <si>
    <t>Arbeitet mit Sprache geschrieben und gesprochen; Mensch, Denkender, Bürger, Kosmopolit, Journalist. Meine Aussagen, mein Denken, meine Meinung.</t>
  </si>
  <si>
    <t>Product Owner https://t.co/uHgaOfpIhb &amp; Tüftler eNationalleague, Business Development @MySports_CH Content Marketeer,  Lecturer @fhhwz @zhaw @mazluzern</t>
  </si>
  <si>
    <t>Politik, Wirtschaft, Reisen, Sport... Twittere hier privat.</t>
  </si>
  <si>
    <t>Nationalrat @parlCH, Fraktionspräs. @SVPch • Unternehmensberater, lic.oec.HSG, Harvard MPA • https://t.co/RkqXZU1Fyl • https://t.co/nGBhUftkeD</t>
  </si>
  <si>
    <t>Politics and Infrastucture, NE-corridor, D+NL, Highspeedlines, Transportpolicy, e-mobility, Hub&amp;Spoke.Ruimtelijke ordening, TOD. Energy and Transport</t>
  </si>
  <si>
    <t>Das liberale Original im Kanton Luzern. #KRLU #KantonsratLU #liberal #FDP #Luzern</t>
  </si>
  <si>
    <t>scientist (biostats &amp; computational science) | president @reat_ch | definitely not balding</t>
  </si>
  <si>
    <t>#Mitmachpolitik I Founder Think Tank @foraus I Präsident SGG, @staatslabor &amp; @ScienceEtCite I @ashoka Fellow I Co-Präsident @glpzh @grunliberale</t>
  </si>
  <si>
    <t>Ständerätin Basel-Stadt @parlCH</t>
  </si>
  <si>
    <t>CFO Kaserne Basel, X27 Rendez-Vous der Schweiz mit der Zukunft, twittert aus den Alpen und vom Essen #kultur #zukunft #kunst</t>
  </si>
  <si>
    <t>Nationalrätin</t>
  </si>
  <si>
    <t>Don't be crazy, but it helps..._xD83D__xDE0E_</t>
  </si>
  <si>
    <t>SRF News liefert Aktualitäten aus den Bereichen Politik, Wirtschaft, Kultur, Sport, Gesellschaft und Wissenschaft – mit Blick auf die Schweiz und die Welt.</t>
  </si>
  <si>
    <t>Vorstandsmitglied @Operationlibero, alumna @UniLuzern, Fan @RotesKreuz_ZH, Feministin</t>
  </si>
  <si>
    <t>Ich kämpfe für die direkte Demokratie, die Eigenverantwortung der Bürger und die Unabhängigkeit der Schweiz!</t>
  </si>
  <si>
    <t>Schweizerische Volkspartei des Kantons Zürich - Die Partei des Mittelstandes</t>
  </si>
  <si>
    <t>Die Bürger werden eines Tages nicht nur die Worte und Taten der Politiker zu bereuen haben, sondern auch das furchtbare Schweigen der Mehrheit. Bertolt Brecht</t>
  </si>
  <si>
    <t>J'aime les gens qui cherchent, je me méfie de ceux qui trouvent.</t>
  </si>
  <si>
    <t>#TeamMLP</t>
  </si>
  <si>
    <t>Jeden Mittwoch (19:00 - 22:00) ist Kulturtreff im Café Ganter in Brig.
Hier twittert im Namen des CulturCafé: @shocktrendy.
Kontakt: culturcafebrig@mail.ch</t>
  </si>
  <si>
    <t>Es gibt Zeiten, in denen schöne Ansprachen gehalten werden können – und Zeiten, in welchen gehandelt werden muss.</t>
  </si>
  <si>
    <t>Häuslebesitzer und entfremdeter Vater.</t>
  </si>
  <si>
    <t>Macht Witze // Gnihilist // Kasper im Businesszirkus // alles für Musik // offizieller Satisfryer der Kirche der Hollandaise // Träger des Bartes // #fcknzs</t>
  </si>
  <si>
    <t>People are of two types, they are either your brothers in faith or your equals in humanity. https://t.co/lPEWOFAIpr</t>
  </si>
  <si>
    <t>Kriminalpolizist. Fictional Crime Squad. Radikal freundlich. Vielleicht bald Ehrenlandjäger von @krachenwil. Bekannt aus den Müller-Krimis. Einhorn-Dompteur.</t>
  </si>
  <si>
    <t>Gelebt zu haben, ist doch der Mühe wert, zu leben (Empedokles, 495-435). – Bassposaune, Brit Bikes, Fotografie; Journalismus, Politik.</t>
  </si>
  <si>
    <t>Primarlehrerin, Pfadfinderin, Gemeinderätin Grüne Stadt Solothurn, Präsidentin Grüne Kanton Solothurn @gruene_so</t>
  </si>
  <si>
    <t>Musik der 50er Jahre bis heute. Berichte, Reportagen und Talks.
Twittern wie es gerade kommt.</t>
  </si>
  <si>
    <t>Für Freiheit+Gerechtigkeit. Lästermaul, Besserwisser, Agnostiker, grün+nett, wissenschaftlich in Pädagogik+Gesundheit aktiv. no sports, no Nazis, but Bierideen!</t>
  </si>
  <si>
    <t>* politisch unabhängig * kritisch * pro meinungsfreiheit * _xD83D__xDD96_
'freiheit bedeutet, dass man nicht unbedingt alles so machen muss wie andere auch (lindgren)'</t>
  </si>
  <si>
    <t>Looking for free discussion, open thinking and democratic debate</t>
  </si>
  <si>
    <t>Conseiller fédéral, chef du Département fédéral de l’intérieur (DFI)_xD83C__xDDE8__xD83C__xDDED_</t>
  </si>
  <si>
    <t>Dummheit ist die Unfähigkeit, Gleichheiten, Unterschiede und Ähnlichkeiten nicht differenzieren zu können.</t>
  </si>
  <si>
    <t>God always wins.
GAB:
(at)timetowakeupswitzerland
Tel:
(at)TimeToWakeUpSwitzerland</t>
  </si>
  <si>
    <t>Nicht den Tod sollte man fürchten, sondern dass man nie beginnen wird, zu leben.
Marcus Aurelius
https://t.co/XBMXo2AzNq</t>
  </si>
  <si>
    <t>Weder Pessimist noch Optimist, aber Realist. Klar denken, klar entscheiden!</t>
  </si>
  <si>
    <t>"In Deutschland gilt derjenige, der auf den Schmutz hinweist, für viel gefährlicher als derjenige, der den Schmutz macht.“ Tucholsky</t>
  </si>
  <si>
    <t>“I disapprove of what you say, but I will defend to the death your right to say it.” #dieBasisPartei#philosophy#freeassange #querdenker #ichlassemichnichtimpfen</t>
  </si>
  <si>
    <t>ᗯEᖇ ᗪIE ᗯᗩᕼᖇᕼEIT ᑎIᑕᕼT ᗯEIß, ᗪEᖇ IᔕT ᗷᒪOß EIᑎ ᗪᑌᗰᗰKOᑭᖴ. ᗩᗷEᖇ ᗯEᖇ ᔕIE ᗯEIß ᑌᑎᗪ ᔕIE EIᑎE ᒪüGE ᑎEᑎᑎT, ᗪEᖇ IᔕT EIᑎ ᐯEᖇᗷᖇEᑕᕼEᖇ. 
(Bertolt Brecht)
https://t.co/6L2T8AccIi</t>
  </si>
  <si>
    <t>war beim Blitzdingsen nicht dabei - erinnere mich folglich an die Zeit vor 2020 und kann deshalb den Irrsinn kaum ertragen...</t>
  </si>
  <si>
    <t>#TeamWissenschaft #NoWohlen #NoChur #NoLiestal #NoAltdorf #NoRapperswil #NoCovid MASKE AUF, ABSTAND HALTEN, TESTEN, IMPFEN.</t>
  </si>
  <si>
    <t>Offizieller Twitter-Account des Kantons Uri, Schweiz. Gegründet 1291, auf Twitter seit 2009.</t>
  </si>
  <si>
    <t>Eidg. Departement für Verteidigung, Bevölkerungsschutz und Sport VBS - Département fédéral de la défense, de la protection de la population et des sports DDPS.</t>
  </si>
  <si>
    <t>Bundesamt für Polizei / Office fédéral de la police / Ufficio federale di polizia / Swiss Federal Police - In an emergency dial 117</t>
  </si>
  <si>
    <t>Offizieller Twitter-Account der Kantonspolizei St.Gallen. Im Notfall bitte Telefon 117 wählen!</t>
  </si>
  <si>
    <t>Offizieller Twitter-Account der Stadtverwaltung Rapperswil-Jona. Hier twittert die Fachstelle Kommunikation.</t>
  </si>
  <si>
    <t>Was Corona-Verharmloser und Aluhüte so treiben. Am 13. Juni klatschen wir das Referendum gegen das #Covid19Gesetz an die Wand.</t>
  </si>
  <si>
    <t>Offizieller Twitter-Account der SVP Schweiz. En français: @UDCch</t>
  </si>
  <si>
    <t>sie / she von ganzem Herzen Velofahrerin und Mutter. Expertin für Bewegung, Berührung und Implementierung // https://t.co/IWmfLrCeGV</t>
  </si>
  <si>
    <t>Auch ausserhalb der Bürozeiten für Sie da. (Parody Account)</t>
  </si>
  <si>
    <t>Fanseite Schweizer Bundeshaus Bern</t>
  </si>
  <si>
    <t>Faithful #Christian ✝️ | Believer_xD83D__xDD4A_️ |
#Dreamer _xD83D__xDCAD_ | #AncientEgypt _xD80C__xDC80_ |
My ❤️  is with my beloved Tut. | The Truth never changes - if you believe it or not. ⚖️</t>
  </si>
  <si>
    <t>Experte, Präsid., Helper, Analyst, communication, Tax payer, etc</t>
  </si>
  <si>
    <t>Ich habe einen ganz einfachen Geschmack: ich bin immer mit dem Besten zufrieden!</t>
  </si>
  <si>
    <t>Mal Troll, mal nicht. Mal ernst, mal nicht.
Für Impfung, gegen Impfpflicht. Es gibt keine Privilegien für geimpfte, es gibt Grundrechte für alle.
Liste = Block</t>
  </si>
  <si>
    <t>Increasingly concerned. Nebenprojekt: Die Kommaschwäche am rechten und linken politischen Rand bekämpfen.</t>
  </si>
  <si>
    <t>Gewässerkenner und Botschafter. Nur wer etwas wagt, kann auch etwas erreichen. Risiko, Selbstbestimmung und Freiheit sind die wichtigsten Menschengrundrechte.</t>
  </si>
  <si>
    <t>A man in love with life and with Anita</t>
  </si>
  <si>
    <t>Selbstdenker, Stoiker in Ausbildung, skeptisch, selten septisch, faktenbasiert statt ideologisch. Eigentlich logisch.</t>
  </si>
  <si>
    <t>Ewig nerviger Hinterfrager. Meist Mainstream inkompatibel. Selbsternannter Experte mit eigenen Studien._xD83E__xDDD0_ IT Guru _xD83E__xDD13_ Ist der Ruf ruiniert, lebt sich's ungeniert</t>
  </si>
  <si>
    <t>Mój Sakska wuchwalować ja.
#Ostsachsen #Hornja_Łužica #Oberlausitz</t>
  </si>
  <si>
    <t>In #Basel geboren im #Baselland lebend pensionierter Wagenführer #BLT #Biertrinker #Nordsee #Ostsee #Rheinschifffahrt #GoldenRetriever #Camper</t>
  </si>
  <si>
    <t>İstanbul Sözleşmesi’ni savunan bir insanım.</t>
  </si>
  <si>
    <t>Geschäftsführerin @alliance_F und Co-Projektleiterin https://t.co/pfTE4oJosg und #helvetiaruft</t>
  </si>
  <si>
    <t>Politik und vorallem Tennis sind meine Hauptinteressen. Ich bin Langzeitarbeitslos. 32 Jahre jung und ein Vielreisender. Ich stehe auf Männer.</t>
  </si>
  <si>
    <t>Suiço no Brasil. Humanist, Hotelier, Journalist.</t>
  </si>
  <si>
    <t>Moderator #srftagesschau</t>
  </si>
  <si>
    <t>Ich bin die Wahrheit und das Recht.</t>
  </si>
  <si>
    <t>Féminisme, Sciences forensiques. Le cerveau c’est comme un parachute, il ne fonctionne que s’il est ouvert. _xD83C__xDDE8__xD83C__xDDED_elle/she/sie</t>
  </si>
  <si>
    <t>Wer über Monate 100 Menschen pro Tag für die Wirtschaft und psychische Gesundheit sterben lässt, muss auch ein wenig Zynismus verkraften.</t>
  </si>
  <si>
    <t>Begrünt Gärten, Wohnräume und manchmal auch die Politik, nachhaltig.
Präsident CSV Kanton Zürich
Mitglied Präsidium Die Mitte Kanton Zürich</t>
  </si>
  <si>
    <t>kritisch hinterfragend, weltoffen. Nein zum Covid und Antiterror Gesetz. Weg mit der Swiss Covid Taskforce.</t>
  </si>
  <si>
    <t>Motorradfahrer, Weinliebhaber, Katzenfreund. RT/Like/Follow ≠ Zustimmung. Konservativ-liberal. Persönliche Meinung. #Twitterleave2021</t>
  </si>
  <si>
    <t>Leseratte</t>
  </si>
  <si>
    <t>In Ehrfurcht empfangen, in Liebe erzogen, in Freiheit entlassen</t>
  </si>
  <si>
    <t>Co-Vize-Präsidentin @GrueneBasel, Masterstudentin Deutsche Philologie und Soziologie @unibasel she/her</t>
  </si>
  <si>
    <t>"Everyone has the right to freedom of  opinion &amp; expression; this right includes freedom to hold opinions  without interference &amp; to seek, receive &amp; impart</t>
  </si>
  <si>
    <t>Those who would give up liberty for a little temporary safety deserve neither liberty nor safety, and will lose both. --Benjamin Franklin (1706-1790)</t>
  </si>
  <si>
    <t>Fürsprecher/ Rechtsanwalt Grossrat, Stadtrat, Fraktionspräsident SVP Stadt Bern</t>
  </si>
  <si>
    <t>Retired insurance generalist, married to an extraordinary woman.</t>
  </si>
  <si>
    <t>Président de la Confédération, Chef du DEFR | Bundespräsident, Vorsteher WBF</t>
  </si>
  <si>
    <t>Marie Elter specializes in photography, commercial photography and bts in the US and Switzerland.</t>
  </si>
  <si>
    <t>Politisch interessierter Bürger!
1990er geboren, jung, dynamisch und lebensfroh. 
Egal ob rechts oder links, nichts entspricht meiner Denkweise.
Architekt</t>
  </si>
  <si>
    <t>(er/ihm) the bananasplit of evil</t>
  </si>
  <si>
    <t>Weiss was, versteht einiges, sucht Leadership
«_xD83D__xDC1D_»=Fleiss+Gesellschaft+Natur+Zukunft!
«_xD83E__xDD89_»=Ausbildung+Weisheit+Achtsamkeit!
«_xD83D__xDC3B_»=Wille+Stärke+Ruhe+Besinnung!!!_xD83D__xDE09_</t>
  </si>
  <si>
    <t>Inhaber REMAX Unique Immobilien</t>
  </si>
  <si>
    <t>Zuerst ignorieren sie dich, dann lachen sie über dich, dann bekämpfen sie dich und dann gewinnst du. – Mahatma Gandhi</t>
  </si>
  <si>
    <t>Warum wollen Veganer fleischähnliche Produkte?</t>
  </si>
  <si>
    <t>linker Grüner
Vorsicht! 
Ich bin ein Freidenker!
Ich denke selbst und hinterfrage Dinge kritisch!</t>
  </si>
  <si>
    <t>Man kann alle Leute einige Zeit zum Narren halten und einige Leute allezeit; aber alle Leute allezeit zum Narren halten kann man nicht.
Abraham Lincoln</t>
  </si>
  <si>
    <t>Hier vertwittert die @NZZ Schnelles und Tiefgründiges. Es twittern @MissDettwiler, @pgollmer und @stauffre. Für Support: @NZZ_Service.</t>
  </si>
  <si>
    <t>Journalist, (Kultur-/Medien-)Kritiker, Sprecher, Komponist, Musikproduzent (https://t.co/T9IGfrsp0F), Kochen, Essen, Immobilien. Auch unernste Tweets.</t>
  </si>
  <si>
    <t>Freiheit des Denkens!</t>
  </si>
  <si>
    <t>Ex-Prüfleiterin in #Bioanalytik #Labor Spezialist in #Mikrobiologie #Trinkwasser #Analytik #Lebensmittel #Pharma.
Wissenschaft, Neurodivergent, etc.</t>
  </si>
  <si>
    <t>Juristin, Multimedia-Designerin, Storyteller #JederTagZaehlt #TeamScience #FreeTaskForce #ZeroCovid #NoCovid #YesToNoCovid #FangtEinfachAn #StopCovidCH</t>
  </si>
  <si>
    <t>re-tweeting # endorsment - pro "Blue"-   *** member operation libero *** #ZeroCovid</t>
  </si>
  <si>
    <t>Verbandsarbeit im Sozial- &amp; Gesundheitswesen / seit 2011 Public Affairs @Comparis / privat liberal / beruflich für Marktmacht der Konsumenten / @ScianaNetwork</t>
  </si>
  <si>
    <t>Aktionsbündnis der Schweizer Urkantone Schwyz, Uri, Ob- und Nidwalden gegen die staatlichen Corona-Zwangsmassnahmen. NEIN zum Covid-19-Gesetz!</t>
  </si>
  <si>
    <t>Grandma, Mother, Retired Software Engineer, Aware, Experienced, Trying to put out fires all over the world that are not based on the truth</t>
  </si>
  <si>
    <t>Theologiestudent, GSoA, GEKE/CPCE</t>
  </si>
  <si>
    <t>Dann ist immer Haialarm!
Demokratischer Widerstand.
                                                Heute und für immer!</t>
  </si>
  <si>
    <t>* If we lose freedom here, there is no place to escape to. This is the last stand on earth. *  Ronald Reagan</t>
  </si>
  <si>
    <t>In einer #Demokratie ist #mitdenken erwünscht. Jede #Meinung zählt und soll geteilt werden dürfen. Dazu gehört #Toleranz. 
#Meinungsfreiheit gegenüber #Covid19</t>
  </si>
  <si>
    <t>Auswanderer: Vom Impfbefürworter zum Gen-Therapie-Gegner. Vom staatsgläubigen zum Widerstand. Vom MSM Leser zu unabhängigen Medien. Weil Krieg ist Frieden.</t>
  </si>
  <si>
    <t>Neuroplasticity, human movement is human behaviour, health nut ,_xD83C__xDDE8__xD83C__xDDED__xD83C__xDDEE__xD83C__xDDF1__xD83C__xDDEC__xD83C__xDDE7__xD83C__xDDEE__xD83C__xDDF9__xD83E__xDD8D__xD83D__xDC04_</t>
  </si>
  <si>
    <t>Die Freie Arbeiter*innen Union ist eine basisdemokratische und kämpferische Alternative zu den sozialpartnerschaftlichen Gewerkschaften.</t>
  </si>
  <si>
    <t>FREIHEIT &amp; VERNUNFT 
》The Blue GmbH - Investment &amp; Consulting | Freisinniger Exekutiv-Politiker | Präsident Mittwochgesellschaft Zug</t>
  </si>
  <si>
    <t>Dies ist der offizielle deutsche Twitter-Kanal der ETH Zürich. Hier lesen Sie das Neuste aus Wissenschaft, Technologie &amp; Lehre. 
English account: @eth_en</t>
  </si>
  <si>
    <t>IT Consultant for Workspace, Collab and Comm Services #WorkSmart. Lions Club member #weserve. Air cooled sport cars: #Porsche. Watches: #DontCrackUnderPressure.</t>
  </si>
  <si>
    <t>The United States of America - the plague of the 21st century | Die USA - die Pest des 21. Jahrhunderts.</t>
  </si>
  <si>
    <t>.....die Konservative!</t>
  </si>
  <si>
    <t>activist #FridaysForFuture | part-time farmer | campaigner @lebenstattgift | born at 365 ppm | he/him_xD83C__xDFF3_️‍_xD83C__xDF08_ @lmz_ch @klimastreik #Pestizidinitiative</t>
  </si>
  <si>
    <t>political correctness is overrated!!! say it as it is...!!! | Tweet-Multiplier | Left wackos and mental deranged will be banned!!! |</t>
  </si>
  <si>
    <t>Offizieller Account der Bundes-Beobachtungsstelle Beobachtungsrat</t>
  </si>
  <si>
    <t>Dieser Account retweetet Tweets, welche ein Wort des  vorher retweeteten Tweets enthalten.
"No RT": bitte kurze Nachricht per PN mit Link zum Tweet. Danke :)</t>
  </si>
  <si>
    <t>Believe me, nothing is trivial.</t>
  </si>
  <si>
    <t>Dr. iur, Ass.-STA, RA | #Permaculture | #IOTA #Chrysalis | #Liberté</t>
  </si>
  <si>
    <t>Unternehmer, ehem. Kantonsrat CVP (ehem. Fraktionspräsident), ehem. Präsident Schw. Gerüstbau-Unternehmer-Verband, Vizepräsident der CVP Kt ZH</t>
  </si>
  <si>
    <t>PhD, pro technology, liberal, mother, sportive, full time industry director... Québécoise et Suisse</t>
  </si>
  <si>
    <t>Ehem. Finanzdirektor des Kts. Zürich. Single Malt-Liebhaber. Zigarren-Aficionado. Überzeugter Verfechter der Meinungsäusserungsfreiheit - für alle.</t>
  </si>
  <si>
    <t>Ein Leben ohne Freiheit ist kein Leben!
-
A Life without Freedom is no Life!</t>
  </si>
  <si>
    <t>Twitter start 20th August 2012 - it WAS great fun then! Politically incorrect. Organist. Pro homeopathy. https://t.co/6ENTwoV12q</t>
  </si>
  <si>
    <t>Trying to tell the truth in a world full of lies.</t>
  </si>
  <si>
    <t>Schweizer _xD83C__xDDE8__xD83C__xDDED_ ~ Disponent ~ Freunde der Verfassung ~ Wer die Freiheit aufgibt, um Sicherheit zu gewinnen, wird am Ende beides verlieren.</t>
  </si>
  <si>
    <t>'Das ist der Weisheit letzter Schluß:
Der verdient sich Freiheit wie das Leben,
Der täglich sie erobern muß.''
Goethe</t>
  </si>
  <si>
    <t>Interessierter_xD83C__xDDE8__xD83C__xDDED_-Bürger (glp). Mit Herz, Verstand und Ironie_xD83D__xDE0F_ - Verwaltungsfachmann für Personalvorsorge i.R. - Thx4following!</t>
  </si>
  <si>
    <t>I love photography</t>
  </si>
  <si>
    <t>_xD83C__xDDE9__xD83C__xDDEA_Ich liebe Deutschland, bin Patriot_xD83C__xDDE9__xD83C__xDDEA_
Wir wollen unsere GRUNDRECHTE wieder!
Masken ab!
Lockdown Ende JETZT.
Auch Alte haben ein Recht zu LEBEN!</t>
  </si>
  <si>
    <t>#Bitcoin</t>
  </si>
  <si>
    <t>Bot that retweets tweets containing #Apple | By: @Romanio0089</t>
  </si>
  <si>
    <t>Modische Schutzmasken sofort ab Lager  Schweiz</t>
  </si>
  <si>
    <t>unabhängig denkend, kommunikativ arbeitend, strategisch veranlagt, Retweet bedeutet nicht automatisch Zustimmung.</t>
  </si>
  <si>
    <t>Berufsverband für Juristinnen</t>
  </si>
  <si>
    <t>links, rechts, oben &amp; unten. Aber ganz viel mittendrin. Wer nur nach rechts schaut, wird auf der Strasse überfahren.</t>
  </si>
  <si>
    <t>#Menschenrechte #Grundrechte #Vitamin D ! #naturheilkunde. pro AHA-L. noAFD. noGWUP. 
NEIN zum elektronischen Impfausweis. Impfung experimentell</t>
  </si>
  <si>
    <t>Gegen jede Form des Extremismus: links, rechts und islamistisch.
Freiheits- und tierliebend.
Wer Fäkalsprache oder Beschimpfungen nutzt, wird sofort geblockt!</t>
  </si>
  <si>
    <t>leben und leben lasse. und tun was einem spass macht egal was die SJW wollen #privatAccount</t>
  </si>
  <si>
    <t>Das ist der offizielle Unternehmenskanal von Schweizer Radio und Fernsehen. Betreut durch Cédric ^cm, Helene ^he, Richi ^ri, Barbara ^ba, Emina ^em _xD83D__xDC49_#HalloSRF</t>
  </si>
  <si>
    <t>Physicist. Climate crisis? _xD83E__xDD21__xD83D__xDE02_</t>
  </si>
  <si>
    <t>citizen of the world _xD83C__xDDE8__xD83C__xDDED_ _xD83C__xDF0D_ _xD83C__xDDE6__xD83C__xDDFA_, traveller and mother for passion, lawyer by profession.</t>
  </si>
  <si>
    <t>Wenn Unrecht zu Recht wird,
wird Widerstand zur Pflicht ! ! ! Twitter, VK, Telegram
https://t.co/ImipJGcry0  https://t.co/rvOWOnHypg</t>
  </si>
  <si>
    <t>☧ Christ, ✞ Katholik,_xD83C__xDDE8__xD83C__xDDED_Eidgenosse,_xD83D__xDEE1_Patriot, Vorstand der Jungen☀️SVP Basel-Stadt, Theologiestudent in Luzern, Ministrant, #Konservativ und #ProLife</t>
  </si>
  <si>
    <t>RT is not endorsement</t>
  </si>
  <si>
    <t>Luctor et Emergo  #Digitalisierung #Politik #Regulierung #Medienvielfalt #Freude #Freiheit views are my own</t>
  </si>
  <si>
    <t>Computer scientist, Bioinformatician, PhD in Chemistry and Molecular Sciences. Interested in all the sciences. Materialist. Fan of cats, Punk Rock, and Hockey.</t>
  </si>
  <si>
    <t>Dein Ende</t>
  </si>
  <si>
    <t>Piratenpartei Schweiz – für die Informationsgesellschaft: Transparenz, Bürgerrechte, Humanismus, Freiheit, Inklusion, Demokratie. #VotePirate #PMGnein</t>
  </si>
  <si>
    <t>Vizepräsident der innovativsten Partei @ppsde Politiker sind egomanische Opportunisten und klauen kleinen Kindern die Bonbons! #pmtNEIN</t>
  </si>
  <si>
    <t>Verlegerin. Nationalrätin. Sozialdemokratin. Wonder Woman.</t>
  </si>
  <si>
    <t>Le CLAFV regroupe depuis 1961 des fondations et des associations vaudoises à majorité féminine, d'orientations diverses.</t>
  </si>
  <si>
    <t>alliance F est la voix des femmes dans la politique suisse depuis 1900. https://t.co/Jl1vG5JHub</t>
  </si>
  <si>
    <t>Learn everything about one thing and one thing about everything.</t>
  </si>
  <si>
    <t>Eidgenössisches Justiz- und Polizeidepartement EJPD | Département fédéral de justice et police DFJP | Dipartimento federale di giustizia e polizia DFGP</t>
  </si>
  <si>
    <t>_xD83D__xDE4B__xD83C__xDFFB_‍♀️_xD83D__xDC9A__xD83C__xDFF3_️‍_xD83C__xDF08_ Hier twittern die Netzwerke der @GrueneCH: Das Netzwerk grüne Frauen* &amp; das Netzwerk Green LGBTIQ*. En français : @ReseauxVerts</t>
  </si>
  <si>
    <t>_xD83C__xDF0D_Ökologisch konsequent. _xD83D__xDC9A_Sozial engagiert. _xD83D__xDC69__xD83C__xDFFC_‍_xD83E__xDD1D_‍_xD83D__xDC68__xD83C__xDFFE_Global solidarisch. Seit 1978.
Es twittern @HeerFlorian (aus dem #krzh) &amp;  @s_walgis.</t>
  </si>
  <si>
    <t>DEFCON 2   Entwickler  #Allergiker,  #PLANDEMIE , #Zigarrenraucher, Alchemist, Hobbykoch, #COVID19 / 
DEEP STATE ORANGE ™</t>
  </si>
  <si>
    <t>There's a crack in everything. That's how the light gets in. Leonard Cohen.</t>
  </si>
  <si>
    <t>reads stuff. friendly ear for the unobvious and the andalusian cadence. oscar wilde. thomas bernhard. public intellektüller.</t>
  </si>
  <si>
    <t>Journalist, Leiter Bundeshaus Nebelspalter, familyman, hunter: Stalking for stories, fishing for facts. RT ≠ endorsement, Tweets in german/english, hier privat.</t>
  </si>
  <si>
    <t>never/gonna/give/you/up</t>
  </si>
  <si>
    <t>Die wichtigsten News, Informationen und Kuriositäten direkt aus der 20 Minuten-Redaktion</t>
  </si>
  <si>
    <t>The Magic is in you! Baujahr 89</t>
  </si>
  <si>
    <t>Belesene Ofenkartoffel. Wählt Interpunktion mit Bedacht, um die Katzen nicht zu verärgern. Ist überzeugt, dass @MikiMaur ein Bot ist. Morlord dankt! _xD83D__xDE4F_</t>
  </si>
  <si>
    <t>Consigliere federale_xD83C__xDDE8__xD83C__xDDED_- Capo del @EDA_DFAE (@SwissMFA)</t>
  </si>
  <si>
    <t>Vorsteherin des Eidg. Departements @UVEK 
Cheffe du DETEC @UVEK_DETEC 
Capo del DATEC @UVEK_DATEC
Netiquette: https://t.co/WQxjG7G4lr</t>
  </si>
  <si>
    <t>Bundesrätin - Chefin des @vbs_ddps</t>
  </si>
  <si>
    <t>_xD83D__xDC68_‍_xD83D__xDCBC_ Nationalrat FDP _xD83D__xDD29_ Dipl. Masch.-Ing. FH _xD83C__xDFD7_ ...in der Industrie _xD83D__xDCF7_ Fotograf mit Perspektive _xD83D__xDDFA_ Reisen ⚽️ aktiver &amp; passiver Sportfan _xD83D__xDCF1_ digital native</t>
  </si>
  <si>
    <t>Liberal &amp; bürgerlich: Gewisse Kreise schimpfen mich (das ändert immer wieder) neoliberaler und rechtsnationaler Erzkonservativer</t>
  </si>
  <si>
    <t>All Human Rights Activist; Intl Law, Conciliator. Children &amp; women rights is the fight! B honest &amp;fair even here! Liberal. We r all in this 2gether #stopcovid</t>
  </si>
  <si>
    <t>Verband für Hotellerie und Restauration | Fédération pour l’Hôtellerie et la Restauration | Federazione per l’Albergheria e la Ristorazione</t>
  </si>
  <si>
    <t>Liberal, Stopping Covid in Switzerland   
#SwissCovidCrime #NichtMeinBundesrat #lowcovid
* here to learn but trolls &amp; time wasters are blocked at 1st contact *</t>
  </si>
  <si>
    <t>Freischaffender Kunsthandwerker (44Jahre) mit paramedicalem Lehrabschluss. Verteidiger von Direktdemokratie und freier Marktwirtschaft vor Staatsquotentreiber</t>
  </si>
  <si>
    <t>#Impfluencer und Anti-Verschwörungsmärchenerzähler. Hier für Informationen zu #SARSCoV2 und #covid19 aus seriösen Quellen.</t>
  </si>
  <si>
    <t>kennt mehrere Bürgermeister, hat eine AZ-Allergie</t>
  </si>
  <si>
    <t>#GP#Hausarzt,Heimarzt, #Impfarzt #Ethik in der Medizin, #Geriatrie#Palliativmedizin,kein Parteibuch, Prinzipienethik , im Zweifel Ironie _xD83D__xDE09_</t>
  </si>
  <si>
    <t>Bürgerlicher Demokrat I Chemiker I Kämpfe für ein starkes Verhältnis zwischen Gesellschaft, Wirtschaft und Politik I Präsident BDP BL I Präsident SVC</t>
  </si>
  <si>
    <t>D, E, F, Sp
Zutreffende Kritik ist kein Hass! 
Was auffällt, je weniger Follower desto linksversiffter die Kommentare! RT=Diskussionsbeitrag</t>
  </si>
  <si>
    <t>Freiheit, Freiwilligkeit, Eigenverantwortung, Selbstbestimmung, Minimalstaat, Föderalismus, Subsidiarität, Kostenwahrheit, Eigentum, Wettbewerb, freie Rede</t>
  </si>
  <si>
    <t>Hier twittert die Grünliberale Partei Schweiz. Meist @rahelhof und @Michael_Koepfli. En français: @vertliberaux; in italiano: @verdiliberali</t>
  </si>
  <si>
    <t>_xD83C__xDF0D_ Ökologisch konsequent. _xD83D__xDE4B__xD83C__xDFFB_‍♀️ Sozial engagiert. ✊_xD83C__xDFFD_ Global solidarisch. _xD83D__xDC9A_ Seit 1983. | Fraktion: @GrueneParlament | En français : @LesVertsSuisses</t>
  </si>
  <si>
    <t>Ständerätin BL, Nationalrätin Grüne 2001-2019, Nationalratspräsidentin 2013, Co-Präsidentin alliance F, Co-Präsidentin Hochstamm Suisse</t>
  </si>
  <si>
    <t>Ökonomin, Nationalrätin @grunliberale, Co-Präsidentin @alliance_F, Co-Projektleitung #helvetiaruft &amp; https://t.co/EO9jB5EEdS</t>
  </si>
  <si>
    <t>Patriot</t>
  </si>
  <si>
    <t>I rather be a lone wolf than a popular sheep! 
Only dead fish swim with the flow!!
Я презираю идиотов !</t>
  </si>
  <si>
    <t>The #digitalRevolution in tweets. #digitalDemocracy #informationalSelfdetermination #digitalEnlightenment #digitalEmpowerment #digitalEmancipation</t>
  </si>
  <si>
    <t>Consultant @agenturfarner, Campaigner #Ehefüralle @operationlibero, Political Scientist @ipwalumni</t>
  </si>
  <si>
    <t>Member of Swiss Parliament | Nationalrätin</t>
  </si>
  <si>
    <t>Team @claudelongchamp über Wahlen, Abstimmungen, Corona, InstA sowie Frauen&amp;Politik. Weiterleitung keine Zustimmung, ListenFan #Abst21 #vot21 #vota21 #CHvote</t>
  </si>
  <si>
    <t>Theologin, Präsidentin @FrauenEfs, Feministin, Grüne
Geschlechtergerechtigkeit und Klimagerechtigkeit - jetzt!</t>
  </si>
  <si>
    <t>"Der Horizont vieler Menschen ist ein Kreis mit Radius Null - und das nennen sie ihren Standpunkt"
evtl. A. Einstein o. David Hilbert o. Leonhard Euler</t>
  </si>
  <si>
    <t>Mathematician, Computer Science Theorist and Information Technology Practitioner. Disclaimer: My views are my own.</t>
  </si>
  <si>
    <t>Political Correspondent for_xD83C__xDDE8__xD83C__xDDED_daily @nzz in London _xD83C__xDDEC__xD83C__xDDE7__xD83C__xDDEA__xD83C__xDDFA__xD83C__xDDE8__xD83C__xDDED_Previously Brussels, NY, Bern. Book: Europe btw Populists &amp; Bureaucrats niklaus.nuspliger@nzz.ch</t>
  </si>
  <si>
    <t>Those who cannot remember the past, 
are condemned to repeat it
G. Santayana
I fail too.
_xD83C__xDFF4_‍☠️_xD83C__xDDE8__xD83C__xDDED__xD83C__xDDEC__xD83C__xDDE7_retired Sr. Engineer #TeamScience #LebenRetten #NoCovid</t>
  </si>
  <si>
    <t>Bis zum twitteren Ende!</t>
  </si>
  <si>
    <t>I never stop wondering | policy @GrueneCH @LesVertsSuisses | researching @UniLuzern about #ddj | Co-Fraktionsleiterin @Gruene_LU im #KantonsratLU</t>
  </si>
  <si>
    <t>Hinterfragen. Weiterdenken. Gestalten.</t>
  </si>
  <si>
    <t>Inhaber akomag http://t.co/CsSSYLWlyX</t>
  </si>
  <si>
    <t>Bauing HTL - Unternehmer &amp; Freidenker mit liberalem Gedankengut</t>
  </si>
  <si>
    <t>Sprecher des Schweiz. Bundesrates. Porte-parole du Conseil fédéral. Portavoce del Consiglio federale. Spokesman Swiss Government. Teamtweets enden mit (BK)</t>
  </si>
  <si>
    <t>YOU ARE ALL YOU NEED
he/him
Perp fan account_xD83E__xDD70_
Ich füll dini timeline mit büsi, wholesomeness und shitposts</t>
  </si>
  <si>
    <t>Sag niemals Nein, denn du weisst nie wann es vorbei ist. Verlobt mit einer #Lush-Liebhaberin _xD83D__xDE0D_ Liebt #Brettspiele #SBB #SOM #OMC #BZOst #Bahntreu #ÖVLive</t>
  </si>
  <si>
    <t>Diplom-Physiker, Umweltberater, Chorleiter, Tanzmusiker, Nachhilfelehrer a.D.; Naturliebhaber; Abfallberater seit Mai 1991; kennt telefonisch viele im Landkreis</t>
  </si>
  <si>
    <t>Journaliste _xD83D__xDCFA_ @RTSinfo, chef Vaud Région. Dégustateur patenté de calembours.</t>
  </si>
  <si>
    <t>cuenta suspendida hasta que vuelva el aguacate Haas _xD83C__xDDF2__xD83C__xDDFD_ y se vaya el PAC. Tuitero de fin de semana exclusivamente. Nos vemos el sábado entrante.</t>
  </si>
  <si>
    <t>wife of a calabrese, mother, interista, swiss. 
_xD83D__xDC99_ ►ΞPΞCHΞ ▲▲O►Ξ    _xD83D__xDC99_ mou. 
(no facebook) pro VAR
#NotForEveryone _xD83D__xDDA4__xD83D__xDC99_</t>
  </si>
  <si>
    <t>Very unique specimen _xD83D__xDD34_</t>
  </si>
  <si>
    <t>I work at https://t.co/j0qcKs1MiS on https://t.co/EjrOyQzIuW as a programmer;Sometimes I play games;Space is kinda cool too;All opinions are mine;</t>
  </si>
  <si>
    <t>Vereine, Technik, Hip-Hop, Bier, Sport - manchmal auch Politik und Reisen.</t>
  </si>
  <si>
    <t>Dieser Account wurde auf Obselet Gesetzt. -Logistik</t>
  </si>
  <si>
    <t>SVP Kanton Bern, - Drogen sind was für Anfänger, ich ziehe mir die Realität rein!</t>
  </si>
  <si>
    <t>Xennial, digital native, System Engineer for App &amp; Desktop virtualization at a Swiss insurance, Citrix #myCUGC Leader, #CitrixCTP, Tech, EVs, VR</t>
  </si>
  <si>
    <t>C# / .Net / UWP  Dev - Founder of @interware_ch - Opinions are my own -  Tesla referral: https://t.co/LC2mNiuWNG</t>
  </si>
  <si>
    <t>Grossrätin @BastA_BS
#unbequem #anotherworldispossible #planetnotprofit #systemchange #smashpatriarchy #rechtaufstadt</t>
  </si>
  <si>
    <t>Music Addicted. 
No Boundaries. 
Free Thinker. 
Sharon Stone è una cozza.</t>
  </si>
  <si>
    <t>Works in IT since 1986, so that‘s why. Uninvolved observer. Books, Bikes, Cameras.</t>
  </si>
  <si>
    <t>Nationalrätin (Mitglied Finanzkommission)
Grossrätin Basel-Stadt (Präsidentin Gesundheits-und Sozialkommission Basel-Stadt, Mitglied Finanzkommission)</t>
  </si>
  <si>
    <t>Designer. Feminist. Human being. Views are my own. she/her/hers #CoronaZero</t>
  </si>
  <si>
    <t>Extraterrestrial life form living in a reality distortion field at the basement of a single malt whisky warehouse in Zurich, Switzerland!</t>
  </si>
  <si>
    <t>#FirstGen academic: feminism, authoritarianism (Russia/Balkans); DPhil @Politics_Oxford • Gender &amp; peacebuilding advisor @swisspeace • Advocate @spschweiz</t>
  </si>
  <si>
    <t>Ehefrau, Mutter 2er Teenies _xD83D__xDE44_, 40% Job bei ref. Kirche, Leseratte, liebe meine Katze Roxy,</t>
  </si>
  <si>
    <t>Schweizer, Baujahr 63. Interessen: Behindertenpolitik, Raumfahrt, Technik, Bücher. Schwurbelresistent. Humorvoll &amp; auch mal zynisch.
#NoCovid #NoLiestal</t>
  </si>
  <si>
    <t>On the outlook for new challenges / IT Guy / Love my iMac, Mac Book &amp; iPhone 3G / I'm dying for good wine &amp; cigars</t>
  </si>
  <si>
    <t>Ich will mich nicht durchseuchen lassen. Ich verabscheue Lobbyismus.  #TeamScience  Werde dieses Land sobald als möglich verlassen. 
D-CH-Haushalt seit 1.4.21</t>
  </si>
  <si>
    <t>Medizinstudent, Pflegefachmann
#FOAMed und #POCUS - Fan   /
#ZeroCovid #Impfluencer #Globukalypse</t>
  </si>
  <si>
    <t>Geh von mündigen Bürgern mit guten Absichten aus! Präsident @PiratenZH und Schulpfleger.</t>
  </si>
  <si>
    <t>“Derjenige, der die Zufriedenheit kennt, ist wahrhaft reich, auch ohne materielle Besitztümer.”</t>
  </si>
  <si>
    <t>_xD83D__xDC68__xD83C__xDFFB_‍_xD83D__xDCBB_ Fachjournalist BR | Teilzeitvater _xD83D__xDC68_‍_xD83D__xDC67__xD83D__xDC30__xD83D__xDC30_ | mag _xD83C__xDF53_ | #MeineMeinung | manchmal passt #IronieOff | Threema YNETVA4E</t>
  </si>
  <si>
    <t>Sagt alles ab, vagabundiert rum und trinkt Wein!</t>
  </si>
  <si>
    <t>Psychotherapie, spezialisiert in Psychotraumatologie nach Prof.Dr. Luise Reddemann / interessiert an Naturschutz, Biodiversität / Buddhismus, Universum usw</t>
  </si>
  <si>
    <t>Mensch, Erdenbürgerin und Maskenträgerin_xD83D__xDE37_♀️♀️_xD83C__xDFF3_️‍_xD83C__xDF08_</t>
  </si>
  <si>
    <t>Economist - Photography- Art- Inspiration - digital ideas + wenn unsere _xD83C__xDDE8__xD83C__xDDED_ Politiker ihren Job machen würden, müsste ich nicht so viel über COVID 19 reden _xD83D__xDE44_</t>
  </si>
  <si>
    <t>team lead graphics at @nzzvisuals / previously @ta_interaktiv / into playful, interactive storytelling / connoisseur of terrible puns / good with colours _xD83C__xDF08_</t>
  </si>
  <si>
    <t>we ixist now. we are digital. i design visual, cybernetic, word, social codes and it is all the same: https://t.co/9xp8byoCNs, https://t.co/biJxZeGJCW or social media https://t.co/K9GjJYelFK</t>
  </si>
  <si>
    <t>Seit 2014 fortgeschrittener, metastasierender Krebs. Immer noch da _xD83D__xDD96_. Craft beer lover. Schwurbler-Bekämpferin. Wadebiisser. #NoLiestal #noCovid #TeamScience</t>
  </si>
  <si>
    <t>Friend of Franki
Ehrenwertes Mitglied der #tschutschforce</t>
  </si>
  <si>
    <t>Local Session Manager
Parler &amp; Gab: @drumcodeuk</t>
  </si>
  <si>
    <t>Teacher, philosopher, clown. Neither from Swaziland nor from Sweden. From something in-between. Maybe from the twilight zone. T-0. Threema-ID: CWADEXEM</t>
  </si>
  <si>
    <t>TGin mit Migrationshintergrund (BE), liebt Hunde u. Katzen, Irland_xD83C__xDDEE__xD83C__xDDEA_, unsere Berge und Käse.
#NichtmeinBundesrat  #listentothescience  #NoCovid</t>
  </si>
  <si>
    <t>Jack of all trades (aka DevOps);  Hassliebe zu IBM Software; ein hinterlassener Sohn in der Wikipedia;
A NPC in this world</t>
  </si>
  <si>
    <t>bits &amp; bytes. @appswithlove co-founder. multistackdeveloper. microelectronics. smarthome. iot. epfl alumni. savetheplanet. gommi.</t>
  </si>
  <si>
    <t>Verein Bildung Aber Sicher CH.
Für COVID-freie Schulen und gute Bildung.
https://t.co/cJZNzvskL1</t>
  </si>
  <si>
    <t>Themen: Energiewende, Elektroauto &amp; kombinierter Verkehr, Biodiversität, politisch grünliberal. Doors Plattensammler. Ich äussere mich hier privat.</t>
  </si>
  <si>
    <t>Slightly coffee and technology addicted, Space nerd &amp; tesla driver, Network Engineer Analytics @swisscom_de</t>
  </si>
  <si>
    <t>Zeitung aus der Reitschule Bern.
Don Quijote der Pressefreiheit.
Hier twittert der Satirische Flügel.
https://t.co/o1CVY6XObW</t>
  </si>
  <si>
    <t>Seit Jahren dabei... 
Unterirdische Jokes sind meine Leidenschaft.
Linksradikal - alles andere ist für die Katz.
@geococcyxcal, please don't sue me!</t>
  </si>
  <si>
    <t>Selbstnachdenker Zigarren- &amp; Armagnacaficionado, Mittewähler (Rechtsextrem für RRG..), Passivsportkönig, Meer- &amp; Meeresfrüchteliebhaber, Chopperfahrer..._xD83C__xDDFA__xD83C__xDDF2_</t>
  </si>
  <si>
    <t>Unternehmer mit 20 Jahren Erfahrung im Ausland – liberaler weltoffener Schweizer Bürger - kritischer Zeitgenosse und Beobachter - “stay hungry, stay foolish”</t>
  </si>
  <si>
    <t>28 | is responsible for all of #SBB's delays</t>
  </si>
  <si>
    <t>Der Alptraum der Linken und Grünen sowie Journalisten mit akuter SVP-Neurose</t>
  </si>
  <si>
    <t>Weltwoche-Kritiker.  Ueberzeugter Europäer.  Musikliebhaber und Griechenland-Fan.   - Jonathan Franzen oder Richard Russo?  Eine Pandemie ist nicht regional !</t>
  </si>
  <si>
    <t>Politisch Interessiert. Keine Parteizugehörigkeit. Gesunder Menschenverstand kommt vor Propaganda.</t>
  </si>
  <si>
    <t>Bundeshausredaktor &amp; stv. Leiter Inland @nau_live</t>
  </si>
  <si>
    <t>Business Journalist._xD83D__xDCC8_Economist._xD83C__xDFAC_ Producer @DachellesTV.Committed to change the face of the media industry._xD83D__xDC9C_Founder https://t.co/1m1aYeYtaV.✍_xD83C__xDFFD_Columnist #aufbruch</t>
  </si>
  <si>
    <t>Moderatorin, Journalistin und Juristin.   Mich interessiert, was uns bewegt.</t>
  </si>
  <si>
    <t>Teilzeit: Community Developer @swissinfo_en | Teilzeit: Beratung (DN sind offen) | NachtStadtratZürich | ex-@watson_news | hier halbprivat &amp; teilöffentlich |</t>
  </si>
  <si>
    <t>Prof. für Erziehungswissenschaft (ehemals Uni Fribourg-CH); Frühkindliche Bildung, Väter &amp; Mütter; Talententwicklung &amp; Berufsbildung; Arbeiterkinder; Bloggerin</t>
  </si>
  <si>
    <t>Ressortleiterin News bei @nau_live</t>
  </si>
  <si>
    <t>Wir wollen Männer für die Gleichstellung aller Geschlechter und Geschlechtsidentitäten sensibilisieren und mobilisieren.</t>
  </si>
  <si>
    <t>Koordinator bei https://t.co/wi6NRqzvMM 
Projektmitarbeiter https://t.co/EO9jB5EEdS @alliance_F
Präsident &amp; Gründungsmitglied @diefeministen
Initiant von https://t.co/uxHsWprsHB</t>
  </si>
  <si>
    <t>Sozialdemokratische Partei Stadt und Kanton Zürich</t>
  </si>
  <si>
    <t>Schweizer Geschichte und Kultur erleben. Das Landesmuseum ist Teil des Schweizerischen Nationalmuseums.</t>
  </si>
  <si>
    <t>Fatal ist mir das Lumpenpack, 
Das, um die Herzen zu rühren, 
Den Patriotismus trägt zur Schau, 
Mit allen seinen Geschwüren.
Wintermärchen, Caput XXIV (1844)</t>
  </si>
  <si>
    <t>Liberal &amp; nachhaltig - Vorstandsmitglied Bezirk @glp_ag | Consultant &amp; Data Analyst | Hockeyfan @lausannehc</t>
  </si>
  <si>
    <t>psychotherapeut, psychonaut, pro verbundenheit, liebe, wissen, leidenschaft, aktivismus, solidarität. anti egoismus, faschismus, libertarians #NoLiestal</t>
  </si>
  <si>
    <t>come into my world of unfunny jokes and monthly premenstrual drama _xD83E__xDD17_ 
// HR-Verantwortliche der Twitter-Community</t>
  </si>
  <si>
    <t>Compassion,Truth &amp; Facts matter. That's another way of saying Science matters. It's easy to deny, but we're safest when confronting reality.2e.</t>
  </si>
  <si>
    <t>Freiheit. Solidarität. Verantwortung.  Liberté. Solidarité. Responsabilité.</t>
  </si>
  <si>
    <t>Mitglied @Mitte_Centre &amp; @cvpoberwallis;
Vorstand @ServCitoyenCH; Dokumentenmanagerin bei VTU Engineering in Visp VS; #Zürcherin</t>
  </si>
  <si>
    <t>Student PH Schwyz/ Präsident CVP-Triengen</t>
  </si>
  <si>
    <t>Hotellerie-Kaufmann / Präsident Die Junge Mitte Kanton Schwyz</t>
  </si>
  <si>
    <t>pensonierte Pflegefachfrau HF, höre gerne Musik von Bruce Springsteen</t>
  </si>
  <si>
    <t>humanist, web worker, pirate, Anti WAR Activist, #FreeAssange - Also: I like to scream at Companies here if they piss me off slightly.</t>
  </si>
  <si>
    <t>"In der Schweiz sind es im Wesentlichen zwei Stimmen, die konsequent zur epidemiologischen Vorsicht raten." (Süddeutsche Zeitung) - eine davon ist Opa Köbi.</t>
  </si>
  <si>
    <t>Biolehrerin - goBears - Expatforever D/F/CH-Familie - LGBTQ #twitterlehrerzimmer</t>
  </si>
  <si>
    <t>Keine Biografie.</t>
  </si>
  <si>
    <t>links, feministisch, naturwissenschaftlerin, mutter (she/her)</t>
  </si>
  <si>
    <t>Inhaber &amp; CEO. Space, Tesla, Solar, Smart Home Enthusiast. Climate Change. Developer. Agile. Microsoft. Family. Love to take some good pictures.</t>
  </si>
  <si>
    <t>Kreativ - Herausfordernd - Konflikterprobt. Perfekt unperfekt! Lady mit grossem Risiko.
A Queen will always turn pain into power! Books &amp; Coffee _xD83D__xDCDA_☕_xD83D__xDC95_</t>
  </si>
  <si>
    <t>Offizieller Twitter-Account der Gemeinde Krachenwil | Schweiz | https://t.co/h3DIPR6pQ6 | Nächste Gemeindeversammlung: 31. April 2021, 05:27 Uhr, Mehrzwecksaal Luegisland</t>
  </si>
  <si>
    <t>Liebt gehirn-gerechte #DenkTools | Experte #Birkenbihl #Lernmethoden | Präsident @ODEC #diplHF #Berufsbildung | Teil von @_BureauD #DigitalLimmattal #NewWork</t>
  </si>
  <si>
    <t>inspiriert &amp; ermutigt Menschen; Bündner Wurzeln; lacht gern; liebt das Leben, Menschen, Tiere, Natur, Musik, Bücher,, — gehört zur @Bully_Sofie _xD83D__xDC36_</t>
  </si>
  <si>
    <t>Agile Enthusiast, Scrum'ler, Business Analyst and Requirements Engineer. Trekkie Photographer and cigar aficionado</t>
  </si>
  <si>
    <t>#ifreumi - Visionen ans Tageslicht locken - #flow</t>
  </si>
  <si>
    <t>Politische Fragen und Debatten, Netzpolitik, Technik-Trends | Tweets auf Deutsch (häufig) und Englisch (selten).</t>
  </si>
  <si>
    <t>Eidgenössisches Departement des Innern – Département fédéral de l'intérieur – Dipartimento federale dell'interno – Federal Department of Home Affairs</t>
  </si>
  <si>
    <t>IT-​Women@ETH will help us to connect, be visible and motivate more women to choose a career in IT Services and IT at ETH.
#IT #women #career #network</t>
  </si>
  <si>
    <t>High school chemistry &amp; IT teacher, Co-President https://t.co/KSvwyb1mEZ, Alumnus @vssunesusu, Tweets are my personal opinion. He/him</t>
  </si>
  <si>
    <t>personal account, opinions my own. typist @stripe, mother hen, recovering academic computer scientist, he/him</t>
  </si>
  <si>
    <t>SP-Nationalrätin, Co-Präsidentin @spschweiz, gemeinsam mit Cédric Wermuth. 
links. feministisch. unbequem.</t>
  </si>
  <si>
    <t>überzeugte Liberale, Nationalrätin FDP BE, Präsidentin Swiss Retail Federation, Präsidentin SGA-ASPE, twittert hier auf eigenes Risiko _xD83D__xDE09_</t>
  </si>
  <si>
    <t>Präsident @Mitte_Centre, NR ZG</t>
  </si>
  <si>
    <t>Nationalrätin glp/ZH. Präsidentin glp-Fraktion.</t>
  </si>
  <si>
    <t>Bundeshausredaktor von Radio SRF und Moderator der Samstagsrundschau | 2014-2019 EU-Korrespondent von Radio SRF in Brüssel</t>
  </si>
  <si>
    <t>Arbeite bei Radio SRF: beschäftige mich mit (fast) allem aus der Wirtschaftswelt</t>
  </si>
  <si>
    <t>Politik, Geschichte &amp; Gesellschaft, Radtourismus. Politique, histoire &amp; société, cyclotourisme. Politica &amp; storia, cicloturismo. Politics &amp; history, cycling</t>
  </si>
  <si>
    <t>Accelerating software delivery at Salesforce.</t>
  </si>
  <si>
    <t>Journalist, Jurist. Swiss Public Radio, #EchoderZeit @SRF | Nature, Climate, Ornithology, Ethics, Law | Member @RiffBirds &amp; @riffreporter | Ex @nzz</t>
  </si>
  <si>
    <t>Historian at Uni Luzern // late medieval &amp; early modern // enslavement, empire, ideas // once co-founded @theIHpodcast_xD83C__xDF99_️</t>
  </si>
  <si>
    <t>Als Stiftung setzen wir uns für zukunftstragende Werte in der Gesellschaft und eine Aufwertung der Familie/Ehe ein. Auch klären wir über den Islam/Scharia auf.</t>
  </si>
  <si>
    <t>Motorradfahrer (mal links rum, mal rechts, oft mitten durch)❌TV-Journalist (Stv. Leiter Inlandredaktion #SRFNewsroom)❌Zürcher (aber nett)❌THREEMA KXZMZ8Z7</t>
  </si>
  <si>
    <t>Babedibupi, Bupiduba..aber eigentlich ein nicer Dude. Mmh Irisher Whiskey...Blödelian aber auch im Ernst gegen Hass und Ungerechtigkeit.</t>
  </si>
  <si>
    <t>Liebt es Momente zu sammeln. Sucht Lebenszubehör und Kappes für die ganze Tangotruppe. 
#Momentensammler mit dem Espresso
Getwehelicht mit @sophisti_caked ❤</t>
  </si>
  <si>
    <t>Blut, Schweiz &amp; Tränen. Mal nerve ich dich, dann nervst du mich, zwischendurch ist heilige Ruhe.
Froschtaxi_xD83D__xDC38_ NO DM! NoNoNominierungen.</t>
  </si>
  <si>
    <t>https://t.co/BwrHxpQOxI | https://t.co/Mma48Gyr23 Stay safe, take care for yourself and others, be kind. Remember who you really are. - „Eppur si muove!“</t>
  </si>
  <si>
    <t>Journalist, SRF. Stv. Leiter Regionalredaktion Basel, Regionalkorrespondent ~ Here we are now, entertain us</t>
  </si>
  <si>
    <t>Beobachter * Analyst * Realist | News Junkie mit Einsicht &amp; Weitsicht | kreativ &amp; innovativ | allergisch auf Dauerstänkerer, Pseudo-Experten und Drama-Journis</t>
  </si>
  <si>
    <t>Hier twittert das Inlandressort der @NZZ handverlesene Artikel und Breaking News. http://t.co/bMeVMZSrXO</t>
  </si>
  <si>
    <t>Westschweiz-Korrespondent / Correspondant pour la Suisse romande @NZZ --- Threema: ZNMCNHRW</t>
  </si>
  <si>
    <t>La Liberté est un quotidien édité à Fribourg depuis 1871. Il reste l’un des derniers quotidiens indépendants des grands groupes de presse.</t>
  </si>
  <si>
    <t>I do like Schiller! Met him at Sanssouci Park, right opposite Goethe. Listening to whispers with giant ears doesn't turn me into big, bad wolf, does it?</t>
  </si>
  <si>
    <t>Chaos Queen. Elastigirl. Babettli. Grün. Privat.</t>
  </si>
  <si>
    <t>Initiating projects together: wemakeit – crowdfunding for fresh ideas, artistic endeavors and creative products. Come along with us!</t>
  </si>
  <si>
    <t>Lesen, singen, E-Bike. Dois jardins, um gato. Montanhas, rios, lago. Mar. Meistens hier, manchmal dort.</t>
  </si>
  <si>
    <t>Der Schweizerische Hebammenverband SHV ist der Berufsverband der Hebammen in der Schweiz.</t>
  </si>
  <si>
    <t>Beruf: Volkswirtschafter
Partei: Parteilos
Meine politischen Ziele: Volkssouveränität, Umweltschutz, soziale Gerechtigkeit</t>
  </si>
  <si>
    <t>Alles was ein Tweet wert ist zur Region Kreuzlingen - Thurgau - Konstanz - Bodensee. Plattform ist privat, nichts Offizielles! Quelle Titelbild: https://t.co/rzIa4gsyDm</t>
  </si>
  <si>
    <t>Nationalrat CVP</t>
  </si>
  <si>
    <t>VERDINGKIND DER SCHWEIZ 1958-1970
MANAGER 1975-1990
2010 AUGEWANDERT NACH THAILAND
ROYAL-POLICE GEHEIRATET UND WIR HABEN 2 MAEDCHEN
NATHALIE 2015  RIYANATAON 20</t>
  </si>
  <si>
    <t>Einwohnerrat und STRAKO-Mitglied für @BadenGrune. Existenzialist. Umweltschützer. Atheist. Metalfan. Student Geographie/Politikwissenschaften @UniBasel</t>
  </si>
  <si>
    <t>Webentwicklung | Online-Marketing | unterrichtet Webtechnik | Interessiert an Politik und Argumenten | Swiss web developer</t>
  </si>
  <si>
    <t>✍️Schreibfehler könnt ihr gerne behalten.
_xD83D__xDCDA_ Lesen</t>
  </si>
  <si>
    <t>Anwältin | Partnerin bei kmt kirchen maag thomet Rechtsanwälte | Kandidatin Regierungsstatthalterwahlen 13. Juni 2021</t>
  </si>
  <si>
    <t>Nationalrätin @spschweiz, Co-founder https://t.co/5WX9SbOu8E, mother of 3, wife of 1.</t>
  </si>
  <si>
    <t>Rheinländer in Bayern</t>
  </si>
  <si>
    <t>Software Developer im Web * Modelleisenbahner * bessere Hälfte: @heldinMom * Header: 52 8068, kennt den Unterschied von seid/seit, als/wie, #OpenSource</t>
  </si>
  <si>
    <t>lebt am Kudamm | Heiner | Hesse | Diplom-Jurist | liebt ehrlichen Fußball (@sv98) | Techno | guten Wein und dumme Witze | #fcknzs | #Eggstremist | #Hildbusters</t>
  </si>
  <si>
    <t>Aufgewachsen im Chabisland habite à #BielBienne. 
Bento-Box-Lieferservice 
Service de livraison de la boite à #bento #koch #cuisinejaponaise #japon</t>
  </si>
  <si>
    <t>Selbstständiger Kältetechniker im Ruhestand. Parteilos aber mit eigener Meinung. liebe die Natur und Fotografie. nicht immer alles Ernst zunehmen</t>
  </si>
  <si>
    <t>father | pastor | 80ies child | rocker/metalhead | geek/nerd | wh40k/mtg/comics | guitarist | biker | music addict | faithful fool | er/ihm/they/them</t>
  </si>
  <si>
    <t>Lehrer und Lerner | MIM | Medien und ICT | Schule | Musik at ~140bpm _xD83D__xDCA1_Aktuelles Zeitgeschehen ⇢ Mein Account, meine Meinung.</t>
  </si>
  <si>
    <t>World Citizen w/ CH &amp; US passports, #science #jedermensch #BGE #UBI #SocialJustice #ProEU #Reggae #SPKtBE #ThisIsMyRealName</t>
  </si>
  <si>
    <t>Atmender, lebender, liebender, kritischer Teil der Masse der Gesellschaft. Aktuell gleichermassen wütend und entsetzt.</t>
  </si>
  <si>
    <t>_xD83D__xDCA1_
Sei eine 1.klassige Ausgabe
Deiner selbst und keine 2.klassige von jemand Anderem❗
DAS ist mein erster Ruhestand - ich übe noch❗</t>
  </si>
  <si>
    <t>Professor of Neuropathology, mountain biker, prion researcher, founder of https://t.co/p2LFL67xFj and Editor of @SwissMedWkly</t>
  </si>
  <si>
    <t>PhD Student: Neuroscience of Creativity. Not a doctor. Views are my own.</t>
  </si>
  <si>
    <t>Aktuelle Informationen und Hinweise zum Betrieb des Schweizer Parlaments |  Toute l’actualité sur les activités du Parlement suisse</t>
  </si>
  <si>
    <t>In you, o Lord, do I put my trust and seek refuge; let me never be put to shame or have my hope in you disappointed; deliver me in your righteousness!</t>
  </si>
  <si>
    <t>Dipl. Ing. ETH,  verstehe e-Funktion, kann Dreisatzrechnen, bin gegen globalen Trumpism, bin gegen Corona Management Dilettantismus</t>
  </si>
  <si>
    <t>software (and life and universe and everything) architect. 
my tweets are my own.</t>
  </si>
  <si>
    <t>him/he</t>
  </si>
  <si>
    <t>Verheiratet, erwachsene Kinder, bin für die Familie, gegen Kindstötung im Mutterleib, vertraue auf Gott. Bitte bleibt mir mit Gender vom Leib!</t>
  </si>
  <si>
    <t>Skeptiker. Atheist. Humanist. Vernunft vor Ideologie. Irgendwie links-grün.. #TeamImpfen</t>
  </si>
  <si>
    <t>Stv. Generalsekretär, Leiter Strategische Projekte &amp; Parteiorganisation @Mitte_Centre; Präsident CVP Solothurn-Lebern</t>
  </si>
  <si>
    <t>/ES Trader
STOP THE GREAT RESET NOW</t>
  </si>
  <si>
    <t>_xD83D__xDD34_ SINNSORGER #Theologe #Coach #Supervisor #Weiterdenker
https://t.co/Fv77gCGazu 
https://t.co/Sfy7lSVb1H
https://t.co/TuqPyw0cSK</t>
  </si>
  <si>
    <t>Eher cool. Words are my gun. Löst jeden Morgen fast das #Aufstehraetsel #TwiffleDaily Grossartig (approved by @Finselbix). Hobbyepidemiologin. #BriefeNachBern</t>
  </si>
  <si>
    <t>Hier twittert das Presseteam des Ministeriums für Schule und Bildung des Landes Nordrhein-Westfalen.</t>
  </si>
  <si>
    <t>Die Fux beim Podcast @fuxundbaer. Spielen, Schule und auch irgendwie Kuchen... #Brettspielcake, #Spätaufstehrätsel, Jurymitglied Spiel des Jahres</t>
  </si>
  <si>
    <t>Biologist, Father, Hobby historian, RPG enthusiast, Stoic apprentice, tweets are my private opinion</t>
  </si>
  <si>
    <t>Aufklären. Beraten. Fördern. Der Berliner Beauftragte zur Aufarbeitung der SED-Diktatur (BAB). Hier twittert die Pressestelle.</t>
  </si>
  <si>
    <t>Links und Nett</t>
  </si>
  <si>
    <t>Grossrat @SPBaselStadt | Geschäftsleiter Schuldenberatung Schweiz - Dettes Conseils Suisse @SBS_DCS | Persönliche Meinung</t>
  </si>
  <si>
    <t>Schweiz</t>
  </si>
  <si>
    <t>Switzerland</t>
  </si>
  <si>
    <t>Zürich, Schweiz</t>
  </si>
  <si>
    <t>Luzern, Schweiz</t>
  </si>
  <si>
    <t>_xD83C__xDDEA__xD83C__xDDFA_ Its on bitch! _xD83D__xDC49__xD83D__xDC4C_#_xD83C__xDDE8__xD83C__xDDED_</t>
  </si>
  <si>
    <t>Biel/Bienne (Switzerland) _xD83C__xDDFA__xD83C__xDDF3_</t>
  </si>
  <si>
    <t>Bern, Schweiz</t>
  </si>
  <si>
    <t>Eggiwil</t>
  </si>
  <si>
    <t>Schweiz, Kt. Freiburg</t>
  </si>
  <si>
    <t>Ermatingen</t>
  </si>
  <si>
    <t>Bern</t>
  </si>
  <si>
    <t>Küssnacht (SZ), Schweiz</t>
  </si>
  <si>
    <t>Uster</t>
  </si>
  <si>
    <t>Mittelland, ursprünglich Alpen</t>
  </si>
  <si>
    <t>Zurich, Switzerland</t>
  </si>
  <si>
    <t>San Bruno, CA</t>
  </si>
  <si>
    <t>Graubünden</t>
  </si>
  <si>
    <t>Seeland in Helvetien</t>
  </si>
  <si>
    <t>Zürich</t>
  </si>
  <si>
    <t>Zug, Schweiz</t>
  </si>
  <si>
    <t>Groningen Netherlands</t>
  </si>
  <si>
    <t>Luzern</t>
  </si>
  <si>
    <t>Zurich</t>
  </si>
  <si>
    <t>BAsel</t>
  </si>
  <si>
    <t>Wettingen</t>
  </si>
  <si>
    <t>Liestal, Schweiz</t>
  </si>
  <si>
    <t>Wünnewil-Flamatt, Schweiz</t>
  </si>
  <si>
    <t>Weltbürger</t>
  </si>
  <si>
    <t>Earth</t>
  </si>
  <si>
    <t>Brig</t>
  </si>
  <si>
    <t>Baden-Württemberg, Deutschland</t>
  </si>
  <si>
    <t>aus der Stadt um den Dom rum</t>
  </si>
  <si>
    <t>Michigan, USA</t>
  </si>
  <si>
    <t>Città di Zurigo.</t>
  </si>
  <si>
    <t>Solothurn, Olten</t>
  </si>
  <si>
    <t>Uster, Zürich</t>
  </si>
  <si>
    <t>Schweiz, West-Mittelerde</t>
  </si>
  <si>
    <t>Berlin, Deutschland</t>
  </si>
  <si>
    <t>CH - Thurgau - Bodensee-Raum</t>
  </si>
  <si>
    <t>Suisse</t>
  </si>
  <si>
    <t>_xD83C__xDDE8__xD83C__xDDED_</t>
  </si>
  <si>
    <t>Weltweit</t>
  </si>
  <si>
    <t>USA</t>
  </si>
  <si>
    <t>Herford, Deutschland</t>
  </si>
  <si>
    <t>Irrenhaus Deutschland</t>
  </si>
  <si>
    <t>Uri, Switzerland</t>
  </si>
  <si>
    <t>Berne, Switzerland</t>
  </si>
  <si>
    <t>Sankt Gallen, Schweiz</t>
  </si>
  <si>
    <t>Rapperswil-Jona, Schweiz</t>
  </si>
  <si>
    <t>Bern, Schweiz - Switzerland</t>
  </si>
  <si>
    <t>Deutschland</t>
  </si>
  <si>
    <t>Himmel</t>
  </si>
  <si>
    <t>Germany</t>
  </si>
  <si>
    <t>Rueras, Davos</t>
  </si>
  <si>
    <t xml:space="preserve">Schweiz </t>
  </si>
  <si>
    <t>Budyšin a wokolina</t>
  </si>
  <si>
    <t>Baselland / Schweiz</t>
  </si>
  <si>
    <t>Altdorf (UR), Schweiz</t>
  </si>
  <si>
    <t xml:space="preserve">Seuzach </t>
  </si>
  <si>
    <t>Information &amp; ideas through any media &amp; regardless of frontiers." Article 19. Universal Declaration of Human Rights #UN</t>
  </si>
  <si>
    <t>Zollikon und Locarno, Schweiz</t>
  </si>
  <si>
    <t>Berne, Suisse</t>
  </si>
  <si>
    <t>Schweiz Wettswil</t>
  </si>
  <si>
    <t>Wien</t>
  </si>
  <si>
    <t>Schweiz _xD83C__xDDE8__xD83C__xDDED_</t>
  </si>
  <si>
    <t>Seewaldsee, Nirgendwo</t>
  </si>
  <si>
    <t>mal hier, mal dort</t>
  </si>
  <si>
    <t>Liberland</t>
  </si>
  <si>
    <t>Zürich, Switzerland</t>
  </si>
  <si>
    <t>Ticino, Svizzera</t>
  </si>
  <si>
    <t>Schweiz - Bern</t>
  </si>
  <si>
    <t>Cham/Zug</t>
  </si>
  <si>
    <t>somewhere</t>
  </si>
  <si>
    <t>Bayern, Deutschland</t>
  </si>
  <si>
    <t>Fukushima</t>
  </si>
  <si>
    <t>Buonas</t>
  </si>
  <si>
    <t>Zürich, CH und Amsterdam NL</t>
  </si>
  <si>
    <t>St. Gallen</t>
  </si>
  <si>
    <t>Dresden</t>
  </si>
  <si>
    <t>Unterfranken</t>
  </si>
  <si>
    <t>Switzerland, Ticino</t>
  </si>
  <si>
    <t>Berlin</t>
  </si>
  <si>
    <t>Arlesheim</t>
  </si>
  <si>
    <t xml:space="preserve">Italy, a Sud di Mozart  </t>
  </si>
  <si>
    <t>3000 Bern, Schweiz</t>
  </si>
  <si>
    <t>Make Orwell Fiction Again!</t>
  </si>
  <si>
    <t>Lausanne, Switzerland</t>
  </si>
  <si>
    <t>Baden, Schweiz</t>
  </si>
  <si>
    <t>Winterthur</t>
  </si>
  <si>
    <t>F</t>
  </si>
  <si>
    <t>Berna, Svizzera</t>
  </si>
  <si>
    <t>Raum Basel</t>
  </si>
  <si>
    <t>Im Coronairrenhaus</t>
  </si>
  <si>
    <t>Ulm, Deutschland</t>
  </si>
  <si>
    <t>Basel-Land, Schweiz</t>
  </si>
  <si>
    <t>World</t>
  </si>
  <si>
    <t>Sissach, Basel-Landschaft CH</t>
  </si>
  <si>
    <t>Europe</t>
  </si>
  <si>
    <t>Basel, Basel-Stadt</t>
  </si>
  <si>
    <t>London</t>
  </si>
  <si>
    <t>Grenchen, Schweiz</t>
  </si>
  <si>
    <t>Brugg, Schweiz</t>
  </si>
  <si>
    <t>warschinli dihei</t>
  </si>
  <si>
    <t>Thurgau, Schweiz</t>
  </si>
  <si>
    <t>Beruf: Abfallberater</t>
  </si>
  <si>
    <t>Lausanne</t>
  </si>
  <si>
    <t>Costa Rica</t>
  </si>
  <si>
    <t>switzerland</t>
  </si>
  <si>
    <t>Herbetswil, Switzerland</t>
  </si>
  <si>
    <t>Bern, Switzerland</t>
  </si>
  <si>
    <t>Tesla Model S</t>
  </si>
  <si>
    <t>Nordwestschweiz</t>
  </si>
  <si>
    <t>Basel</t>
  </si>
  <si>
    <t>_xD83C__xDDE8__xD83C__xDDED_50:50_xD83C__xDDEC__xD83C__xDDF7_</t>
  </si>
  <si>
    <t>Züri Unterland</t>
  </si>
  <si>
    <t>Germany / Lake of Konstanz</t>
  </si>
  <si>
    <t>Fribourg, Switzerland</t>
  </si>
  <si>
    <t>Basel, Schweiz</t>
  </si>
  <si>
    <t>Die Route wird berechnet</t>
  </si>
  <si>
    <t>Europa</t>
  </si>
  <si>
    <t>_xD83C__xDF0D_</t>
  </si>
  <si>
    <t>zürich</t>
  </si>
  <si>
    <t>Covid Hotspot</t>
  </si>
  <si>
    <t>Aarau</t>
  </si>
  <si>
    <t>Ostschweiz</t>
  </si>
  <si>
    <t>Near SG-City, Switzerland</t>
  </si>
  <si>
    <t>Schweiz / Suisse</t>
  </si>
  <si>
    <t>Liebefeld</t>
  </si>
  <si>
    <t>Basel, Switzerland</t>
  </si>
  <si>
    <t>Vancouver  -  British Columbia</t>
  </si>
  <si>
    <t>ZRH</t>
  </si>
  <si>
    <t xml:space="preserve">Aarau, Fribourg international </t>
  </si>
  <si>
    <t>Paris</t>
  </si>
  <si>
    <t>Aarau / Lausanne</t>
  </si>
  <si>
    <t>ShunyataaswellasSag*A</t>
  </si>
  <si>
    <t>Visp, Schweiz</t>
  </si>
  <si>
    <t>Triengen, Schweiz</t>
  </si>
  <si>
    <t>Aargau, Schweiz</t>
  </si>
  <si>
    <t>CH</t>
  </si>
  <si>
    <t>Boll, Schweiz</t>
  </si>
  <si>
    <t>Winterthur, Schweiz</t>
  </si>
  <si>
    <t>Bern, Zürich, Schweiz, Suisse</t>
  </si>
  <si>
    <t>Zürich/Berlin</t>
  </si>
  <si>
    <t>Seattle, WA</t>
  </si>
  <si>
    <t>Burgdorf, Bern</t>
  </si>
  <si>
    <t>_xD83C__xDDEA__xD83C__xDDFA_</t>
  </si>
  <si>
    <t>Winterthur, Engelberg</t>
  </si>
  <si>
    <t>am Momentengässchen 13 Schweiz</t>
  </si>
  <si>
    <t>Schweiz _xD83C__xDDE8__xD83C__xDDED_ (Tessin_xD83C__xDF34__xD83C__xDFD4__xD83C__xDF1E__xD83C__xDF0A_)</t>
  </si>
  <si>
    <t>Fribourg, Suisse</t>
  </si>
  <si>
    <t xml:space="preserve"> Schweiz. Portugal wann? </t>
  </si>
  <si>
    <t>Rosenweg 25 C, 3000 Bern 23</t>
  </si>
  <si>
    <t>Küttigen</t>
  </si>
  <si>
    <t>Kreuzlingen, Schweiz</t>
  </si>
  <si>
    <t>Kreuzlingen, Switzerland</t>
  </si>
  <si>
    <t>Planet Home</t>
  </si>
  <si>
    <t>Finsing, Deutschland</t>
  </si>
  <si>
    <t>Biel, Schweiz</t>
  </si>
  <si>
    <t>Schweizweit</t>
  </si>
  <si>
    <t>Wohnort: Bern, Heimat: Welt</t>
  </si>
  <si>
    <t>Somewhere in the Alps</t>
  </si>
  <si>
    <t>At Lake of Zug on Planet Earth</t>
  </si>
  <si>
    <t>Düsseldorf, Deutschland</t>
  </si>
  <si>
    <t>Köln, Germany</t>
  </si>
  <si>
    <t>Basel (CH)</t>
  </si>
  <si>
    <t>https://t.co/dbWC32eXQo</t>
  </si>
  <si>
    <t>https://t.co/HbvrtR6MiG</t>
  </si>
  <si>
    <t>https://t.co/xPW8EdHNrR</t>
  </si>
  <si>
    <t>https://t.co/tbSwHreubT</t>
  </si>
  <si>
    <t>https://t.co/0GEzSoozu2</t>
  </si>
  <si>
    <t>https://t.co/Qft7XQmPo2</t>
  </si>
  <si>
    <t>https://t.co/9Uj0p9Yrxi</t>
  </si>
  <si>
    <t>https://t.co/9izS7zCzy6</t>
  </si>
  <si>
    <t>https://t.co/wkPu2o0Hh3</t>
  </si>
  <si>
    <t>https://t.co/9UbZLbu2DE</t>
  </si>
  <si>
    <t>https://t.co/KpgPCfYKIh</t>
  </si>
  <si>
    <t>https://t.co/SXaqN1ek7w</t>
  </si>
  <si>
    <t>https://t.co/zd2VMt3gNl</t>
  </si>
  <si>
    <t>https://t.co/UBlElKOxcm</t>
  </si>
  <si>
    <t>https://t.co/Bvz7vc7m6a</t>
  </si>
  <si>
    <t>https://t.co/wsZPJJXpKX</t>
  </si>
  <si>
    <t>https://t.co/qkVaJFk2CG</t>
  </si>
  <si>
    <t>https://t.co/bwaEWKMxmG</t>
  </si>
  <si>
    <t>https://t.co/52luF7IUQB</t>
  </si>
  <si>
    <t>http://t.co/hDILlwoM83</t>
  </si>
  <si>
    <t>https://t.co/LZownBUHN9</t>
  </si>
  <si>
    <t>http://t.co/6MWPbdmKb1</t>
  </si>
  <si>
    <t>https://t.co/GogXKBXJS9</t>
  </si>
  <si>
    <t>https://t.co/AgeaLw3RT3</t>
  </si>
  <si>
    <t>https://t.co/wdiuLZILaF</t>
  </si>
  <si>
    <t>https://t.co/u23LbblrqW</t>
  </si>
  <si>
    <t>https://t.co/L768QGjEwj</t>
  </si>
  <si>
    <t>http://t.co/K6x1Zcva</t>
  </si>
  <si>
    <t>http://t.co/hpckz5zTgS</t>
  </si>
  <si>
    <t>https://t.co/hZP9x4oOJW</t>
  </si>
  <si>
    <t>https://t.co/ZZvifqF9wy</t>
  </si>
  <si>
    <t>https://t.co/tBwj0Xsc6F</t>
  </si>
  <si>
    <t>https://t.co/3Ev4WiMOSx</t>
  </si>
  <si>
    <t>https://t.co/RjXvk4E9rO</t>
  </si>
  <si>
    <t>https://t.co/ZzrHFojt7o</t>
  </si>
  <si>
    <t>http://t.co/fdOPMFtcAQ</t>
  </si>
  <si>
    <t>https://t.co/DjDKg0xIM9</t>
  </si>
  <si>
    <t>https://t.co/o9ikF48HVj</t>
  </si>
  <si>
    <t>https://t.co/ZbrqTSo2jB</t>
  </si>
  <si>
    <t>https://t.co/IJjLZyEmCR</t>
  </si>
  <si>
    <t>https://t.co/E7Z4qWbbqn</t>
  </si>
  <si>
    <t>https://t.co/EIGnjqJRdT</t>
  </si>
  <si>
    <t>https://t.co/lF98efouQw</t>
  </si>
  <si>
    <t>https://t.co/wjQVHwkbmX</t>
  </si>
  <si>
    <t>https://t.co/d7cDSYmdaP</t>
  </si>
  <si>
    <t>https://t.co/1CbHcuZlIP</t>
  </si>
  <si>
    <t>https://t.co/TeWnsnAC9X</t>
  </si>
  <si>
    <t>http://t.co/fryPpvkbt5</t>
  </si>
  <si>
    <t>http://t.co/rrDmM6eDtT</t>
  </si>
  <si>
    <t>https://t.co/lqxhewMMAH</t>
  </si>
  <si>
    <t>https://t.co/mdxe2oIQJJ</t>
  </si>
  <si>
    <t>https://t.co/rNxAiCy6lz</t>
  </si>
  <si>
    <t>http://t.co/xaslitiquW</t>
  </si>
  <si>
    <t>https://t.co/Dus2elkKWz</t>
  </si>
  <si>
    <t>https://t.co/Sbv3cqRLSX</t>
  </si>
  <si>
    <t>https://t.co/W1p7lLYVkW</t>
  </si>
  <si>
    <t>https://t.co/zZKu8ZpiZU</t>
  </si>
  <si>
    <t>https://t.co/5w32wxRdCQ</t>
  </si>
  <si>
    <t>https://t.co/QrIWTcCXXU</t>
  </si>
  <si>
    <t>https://t.co/FHS6DYRxlk</t>
  </si>
  <si>
    <t>https://t.co/bnqvFa6sMt</t>
  </si>
  <si>
    <t>https://t.co/iZVwadg6Aq</t>
  </si>
  <si>
    <t>https://t.co/DY80Nl2bc6</t>
  </si>
  <si>
    <t>https://t.co/13xVxMyeiR</t>
  </si>
  <si>
    <t>https://t.co/5IXOmqSMMK</t>
  </si>
  <si>
    <t>https://t.co/r60THLBRXl</t>
  </si>
  <si>
    <t>https://t.co/dEKYGonDuL</t>
  </si>
  <si>
    <t>https://t.co/Faryn1Uiqg</t>
  </si>
  <si>
    <t>https://t.co/elm9E0yeQn</t>
  </si>
  <si>
    <t>https://t.co/lmSj3eVpMG</t>
  </si>
  <si>
    <t>https://t.co/y0ynOtuSjN</t>
  </si>
  <si>
    <t>https://t.co/ZiN1qqLKwI</t>
  </si>
  <si>
    <t>https://t.co/SaQoAu2kTy</t>
  </si>
  <si>
    <t>https://t.co/Rvd4zTwjzj</t>
  </si>
  <si>
    <t>https://t.co/JYT0d0afYN</t>
  </si>
  <si>
    <t>http://t.co/lNHCIPfopB</t>
  </si>
  <si>
    <t>https://t.co/SxjrSAJV9E</t>
  </si>
  <si>
    <t>https://t.co/PK554zmyiQ</t>
  </si>
  <si>
    <t>https://t.co/oXwMKTJJF8</t>
  </si>
  <si>
    <t>https://t.co/9szGK6VPyp</t>
  </si>
  <si>
    <t>https://t.co/yzhy3mWjC2</t>
  </si>
  <si>
    <t>https://t.co/iT5qQWpqyh</t>
  </si>
  <si>
    <t>https://t.co/usj7BgXQ8J</t>
  </si>
  <si>
    <t>https://t.co/aGqtis0AF7</t>
  </si>
  <si>
    <t>https://t.co/rgdCf50VcU</t>
  </si>
  <si>
    <t>https://t.co/iyMqnvtBod</t>
  </si>
  <si>
    <t>https://t.co/1guotX1vZV</t>
  </si>
  <si>
    <t>https://t.co/LYIqwvshY0</t>
  </si>
  <si>
    <t>https://t.co/YdjHZzT31M</t>
  </si>
  <si>
    <t>https://t.co/1WiDeXdhpq</t>
  </si>
  <si>
    <t>https://t.co/jHUyMGRCoJ</t>
  </si>
  <si>
    <t>https://t.co/nXKJai4qac</t>
  </si>
  <si>
    <t>https://t.co/fEYpCyGKRT</t>
  </si>
  <si>
    <t>https://t.co/p05M8aKNZ4</t>
  </si>
  <si>
    <t>http://www.ordnungspolitik.ch</t>
  </si>
  <si>
    <t>http://t.co/xkOdgNQwKa</t>
  </si>
  <si>
    <t>https://t.co/B8UnuLGHoI</t>
  </si>
  <si>
    <t>https://t.co/DWs8UMNTnZ</t>
  </si>
  <si>
    <t>https://t.co/eOFbT0sexN</t>
  </si>
  <si>
    <t>https://t.co/sNZ4PQpyF9</t>
  </si>
  <si>
    <t>https://t.co/izvWAmbnL8</t>
  </si>
  <si>
    <t>https://t.co/AC5nzUPlZy</t>
  </si>
  <si>
    <t>https://t.co/WfAvxwIoqp</t>
  </si>
  <si>
    <t>https://t.co/S4EjoIfTn8</t>
  </si>
  <si>
    <t>https://t.co/eHnSxNFfBt</t>
  </si>
  <si>
    <t>http://t.co/zdJ2kw0XO9</t>
  </si>
  <si>
    <t>https://t.co/ZqUGIuOyAs</t>
  </si>
  <si>
    <t>http://t.co/NtKqA4IAyF</t>
  </si>
  <si>
    <t>https://t.co/HpHXtMwG55</t>
  </si>
  <si>
    <t>https://t.co/IXufaexB3w</t>
  </si>
  <si>
    <t>http://t.co/Zh4TUO7Phf</t>
  </si>
  <si>
    <t>https://t.co/E1DV9M2Owm</t>
  </si>
  <si>
    <t>http://t.co/Dus2el39xZ</t>
  </si>
  <si>
    <t>https://t.co/YrLwASMWSb</t>
  </si>
  <si>
    <t>https://t.co/mrUfbnKdWs</t>
  </si>
  <si>
    <t>https://t.co/6etowKHeLa</t>
  </si>
  <si>
    <t>https://t.co/9NWFGtmgl8</t>
  </si>
  <si>
    <t>https://t.co/R9oIuOFr9C</t>
  </si>
  <si>
    <t>https://t.co/YY0FTdwu3Y</t>
  </si>
  <si>
    <t>https://t.co/ZDfFqNKSPm</t>
  </si>
  <si>
    <t>https://t.co/TBNRxw4HvH</t>
  </si>
  <si>
    <t>https://t.co/ferS0wZFuo</t>
  </si>
  <si>
    <t>https://t.co/gL603lWwuV</t>
  </si>
  <si>
    <t>https://t.co/tFoIRZlp92</t>
  </si>
  <si>
    <t>https://t.co/gqjB15fPgg</t>
  </si>
  <si>
    <t>https://t.co/NER7pN09sJ</t>
  </si>
  <si>
    <t>https://t.co/uUaxNylHEU</t>
  </si>
  <si>
    <t>https://t.co/IvtN2h98ky</t>
  </si>
  <si>
    <t>https://t.co/K8AkI93w31</t>
  </si>
  <si>
    <t>http://t.co/kZ5wqR2WP3</t>
  </si>
  <si>
    <t>https://t.co/xM8i1ex6re</t>
  </si>
  <si>
    <t>https://t.co/dpqXey3IAh</t>
  </si>
  <si>
    <t>https://t.co/cXOlexhC73</t>
  </si>
  <si>
    <t>https://t.co/q0pPyonvuF</t>
  </si>
  <si>
    <t>https://t.co/ikPajFwh9p</t>
  </si>
  <si>
    <t>https://t.co/jETzRW5SmL</t>
  </si>
  <si>
    <t>https://t.co/8h8D2bvM78</t>
  </si>
  <si>
    <t>https://t.co/rGrlttuZDa</t>
  </si>
  <si>
    <t>https://t.co/Q5h73qFU7b</t>
  </si>
  <si>
    <t>https://t.co/Kko1Z5TnqA</t>
  </si>
  <si>
    <t>https://t.co/W6KYsG9VBH</t>
  </si>
  <si>
    <t>https://t.co/cQlxdojkiC</t>
  </si>
  <si>
    <t>https://t.co/Uk4vapuhbw</t>
  </si>
  <si>
    <t>https://t.co/eoyRBcMVzW</t>
  </si>
  <si>
    <t>https://t.co/FTTZcB7p7a</t>
  </si>
  <si>
    <t>http://t.co/8GbUjBbVOO</t>
  </si>
  <si>
    <t>https://t.co/PM2JxZDhOr</t>
  </si>
  <si>
    <t>https://t.co/6nFnKULCma</t>
  </si>
  <si>
    <t>http://t.co/ncB5sbZfSx</t>
  </si>
  <si>
    <t>https://t.co/StMZ4lUp4o</t>
  </si>
  <si>
    <t>https://t.co/ktxvwKlBCa</t>
  </si>
  <si>
    <t>https://t.co/UaqU3mxGtF</t>
  </si>
  <si>
    <t>https://t.co/nRhix4BVUU</t>
  </si>
  <si>
    <t>https://t.co/uaRgaCEiZL</t>
  </si>
  <si>
    <t>https://t.co/6BXjFa8kNZ</t>
  </si>
  <si>
    <t>https://t.co/nHvJlbCNLX</t>
  </si>
  <si>
    <t>https://t.co/Q39wtXB6m8</t>
  </si>
  <si>
    <t>https://t.co/IKFWe1MjdV</t>
  </si>
  <si>
    <t>https://t.co/4PglLTFoMw</t>
  </si>
  <si>
    <t>https://t.co/jAV4z5sECx</t>
  </si>
  <si>
    <t>https://t.co/uqyCujvdV3</t>
  </si>
  <si>
    <t>http://t.co/2JW7uMpx2W</t>
  </si>
  <si>
    <t>https://t.co/NCh5XPb3LV</t>
  </si>
  <si>
    <t>https://t.co/hpJndPaoWL</t>
  </si>
  <si>
    <t>https://t.co/eCiGudF2P1</t>
  </si>
  <si>
    <t>https://t.co/G6FKNafHQa</t>
  </si>
  <si>
    <t>https://t.co/83HBQxc9Ae</t>
  </si>
  <si>
    <t>https://t.co/esYYP1tHRt</t>
  </si>
  <si>
    <t>https://t.co/BnB6LYpuNQ</t>
  </si>
  <si>
    <t>https://t.co/Mma48Gyr23</t>
  </si>
  <si>
    <t>https://t.co/ykyoJKFS7N</t>
  </si>
  <si>
    <t>http://t.co/fql1SZrgte</t>
  </si>
  <si>
    <t>https://t.co/y4HM3qJog3</t>
  </si>
  <si>
    <t>https://t.co/Cb1GR8GBpz</t>
  </si>
  <si>
    <t>http://t.co/SJvw22Q38t</t>
  </si>
  <si>
    <t>http://t.co/wHR8Bw4dKb</t>
  </si>
  <si>
    <t>https://t.co/xBznNHYqTK</t>
  </si>
  <si>
    <t>http://t.co/1Cr30o6jJf</t>
  </si>
  <si>
    <t>https://t.co/V1XTgAWJwS</t>
  </si>
  <si>
    <t>https://t.co/KoK45oXgMs</t>
  </si>
  <si>
    <t>https://t.co/HhwanPJz0c</t>
  </si>
  <si>
    <t>https://t.co/t3GkUDoRZM</t>
  </si>
  <si>
    <t>https://t.co/4xzFbpynIV</t>
  </si>
  <si>
    <t>https://t.co/4PlLxi6gs0</t>
  </si>
  <si>
    <t>https://t.co/Z9qGynSec7</t>
  </si>
  <si>
    <t>https://t.co/GzlyYD2lV1</t>
  </si>
  <si>
    <t>https://t.co/iqyRvRiVgO</t>
  </si>
  <si>
    <t>https://t.co/LYxXmgUyvp</t>
  </si>
  <si>
    <t>https://t.co/I3TNNTt3qf</t>
  </si>
  <si>
    <t>https://t.co/lSwc5exUEn</t>
  </si>
  <si>
    <t>https://t.co/lbOo9S5CCp</t>
  </si>
  <si>
    <t>https://t.co/C5i0b0jrQ2</t>
  </si>
  <si>
    <t>https://t.co/D0pM0HE56D</t>
  </si>
  <si>
    <t>https://t.co/Km0sM0yebN</t>
  </si>
  <si>
    <t>https://t.co/hoTvWbEbYv</t>
  </si>
  <si>
    <t>http://pbs.twimg.com/profile_images/1132018394004381696/JTEyYZDb_normal.jpg</t>
  </si>
  <si>
    <t>http://pbs.twimg.com/profile_images/1379550438496829446/NHHAzvmr_normal.jpg</t>
  </si>
  <si>
    <t>http://pbs.twimg.com/profile_images/966009914932969474/Zsz5jplK_normal.jpg</t>
  </si>
  <si>
    <t>http://pbs.twimg.com/profile_images/1313097808069767169/hLg1b5yH_normal.jpg</t>
  </si>
  <si>
    <t>http://pbs.twimg.com/profile_images/1196427093254590466/Tnv4nsKH_normal.jpg</t>
  </si>
  <si>
    <t>http://pbs.twimg.com/profile_images/937641844418273281/DLtLOWuw_normal.jpg</t>
  </si>
  <si>
    <t>http://pbs.twimg.com/profile_images/1382312904960184321/0mq2RlG9_normal.jpg</t>
  </si>
  <si>
    <t>http://pbs.twimg.com/profile_images/1302038794875609089/05YAMPA6_normal.jpg</t>
  </si>
  <si>
    <t>http://pbs.twimg.com/profile_images/1241998407906009091/u1lWs4rj_normal.jpg</t>
  </si>
  <si>
    <t>http://pbs.twimg.com/profile_images/1138708927967834112/jKJ-VIio_normal.jpg</t>
  </si>
  <si>
    <t>http://pbs.twimg.com/profile_images/1194028609939349504/ZNbmQfm2_normal.jpg</t>
  </si>
  <si>
    <t>http://pbs.twimg.com/profile_images/1163425296785260546/uqQb5GUM_normal.jpg</t>
  </si>
  <si>
    <t>http://pbs.twimg.com/profile_images/1379505909852946443/_sLu0LW6_normal.jpg</t>
  </si>
  <si>
    <t>http://pbs.twimg.com/profile_images/1534354254/Portr_t_Juli_2011_Format_f_r_Druck_ok_Mund_zu_normal.jpg</t>
  </si>
  <si>
    <t>http://pbs.twimg.com/profile_images/943746817564594176/UcnUvSPF_normal.jpg</t>
  </si>
  <si>
    <t>http://pbs.twimg.com/profile_images/1132970595338137600/ysKtpWff_normal.jpg</t>
  </si>
  <si>
    <t>http://pbs.twimg.com/profile_images/509434550305316865/SEPrAz4z_normal.jpeg</t>
  </si>
  <si>
    <t>http://pbs.twimg.com/profile_images/1091281541534240768/n0FAUOzq_normal.jpg</t>
  </si>
  <si>
    <t>http://pbs.twimg.com/profile_images/966410132677627904/YhXwL3n4_normal.jpg</t>
  </si>
  <si>
    <t>http://pbs.twimg.com/profile_images/1272412475904921606/49qWlZtv_normal.jpg</t>
  </si>
  <si>
    <t>http://pbs.twimg.com/profile_images/1336391947372670978/Pt7AisgQ_normal.jpg</t>
  </si>
  <si>
    <t>http://pbs.twimg.com/profile_images/1285893150393933824/ILaFrDbR_normal.jpg</t>
  </si>
  <si>
    <t>http://pbs.twimg.com/profile_images/1284253045849837570/dR8fA3Yb_normal.jpg</t>
  </si>
  <si>
    <t>http://pbs.twimg.com/profile_images/1326640955781427200/baMCDqr4_normal.jpg</t>
  </si>
  <si>
    <t>http://pbs.twimg.com/profile_images/1371889952930340864/u-w4r2ya_normal.jpg</t>
  </si>
  <si>
    <t>http://pbs.twimg.com/profile_images/1298204295947583490/HFjC7h7p_normal.jpg</t>
  </si>
  <si>
    <t>http://pbs.twimg.com/profile_images/1283680950090715136/Z-2WNyjy_normal.jpg</t>
  </si>
  <si>
    <t>http://abs.twimg.com/sticky/default_profile_images/default_profile_normal.png</t>
  </si>
  <si>
    <t>http://pbs.twimg.com/profile_images/1308106203860529152/yOwTDF9G_normal.jpg</t>
  </si>
  <si>
    <t>http://pbs.twimg.com/profile_images/459605434999898112/CS0FThq2_normal.jpeg</t>
  </si>
  <si>
    <t>http://pbs.twimg.com/profile_images/1370446550489563136/0XqpcwhK_normal.jpg</t>
  </si>
  <si>
    <t>http://pbs.twimg.com/profile_images/1269343436311756808/LQcYx450_normal.jpg</t>
  </si>
  <si>
    <t>http://pbs.twimg.com/profile_images/1244859034710224896/ACw24UE0_normal.jpg</t>
  </si>
  <si>
    <t>http://pbs.twimg.com/profile_images/1178244287487717376/JS6IQDta_normal.jpg</t>
  </si>
  <si>
    <t>http://pbs.twimg.com/profile_images/1315984662087585792/N1E2Atx4_normal.jpg</t>
  </si>
  <si>
    <t>http://pbs.twimg.com/profile_images/557904973338398720/-pgzipl6_normal.png</t>
  </si>
  <si>
    <t>http://pbs.twimg.com/profile_images/1083739538516779011/aGAoNtrq_normal.jpg</t>
  </si>
  <si>
    <t>http://pbs.twimg.com/profile_images/633012919010131968/y5CtQqjc_normal.jpg</t>
  </si>
  <si>
    <t>http://pbs.twimg.com/profile_images/877174348980916229/nALtTseM_normal.jpg</t>
  </si>
  <si>
    <t>http://pbs.twimg.com/profile_images/1101091355764371457/kKfNc3_J_normal.png</t>
  </si>
  <si>
    <t>http://pbs.twimg.com/profile_images/1240608047686471681/0NOQTuzC_normal.jpg</t>
  </si>
  <si>
    <t>http://pbs.twimg.com/profile_images/1161205402694033408/RPC-AWgw_normal.jpg</t>
  </si>
  <si>
    <t>http://pbs.twimg.com/profile_images/2948733030/2be0b8927c175984a1d08faebd30b9db_normal.jpeg</t>
  </si>
  <si>
    <t>http://pbs.twimg.com/profile_images/1096421789742309376/m0owNbgH_normal.png</t>
  </si>
  <si>
    <t>http://pbs.twimg.com/profile_images/1031665332119920640/5fRSKoXd_normal.jpg</t>
  </si>
  <si>
    <t>http://pbs.twimg.com/profile_images/1280373383180451841/iyT0eXeS_normal.jpg</t>
  </si>
  <si>
    <t>http://pbs.twimg.com/profile_images/1080026065144348673/8S5_zbc__normal.jpg</t>
  </si>
  <si>
    <t>http://pbs.twimg.com/profile_images/1250368782020808706/MCqhpXDE_normal.jpg</t>
  </si>
  <si>
    <t>http://pbs.twimg.com/profile_images/1034470101955866625/q2CNH5em_normal.jpg</t>
  </si>
  <si>
    <t>http://pbs.twimg.com/profile_images/1358312213015130112/7hp49Y-V_normal.jpg</t>
  </si>
  <si>
    <t>http://pbs.twimg.com/profile_images/1256508804658868226/l9Ht85U-_normal.jpg</t>
  </si>
  <si>
    <t>http://pbs.twimg.com/profile_images/990930075070713856/qRueTsv9_normal.jpg</t>
  </si>
  <si>
    <t>http://pbs.twimg.com/profile_images/848880291133493248/XLi1oI0Z_normal.jpg</t>
  </si>
  <si>
    <t>http://pbs.twimg.com/profile_images/1279527498716524544/2vz86fdY_normal.jpg</t>
  </si>
  <si>
    <t>http://pbs.twimg.com/profile_images/424447870909947904/H0Rr8gl8_normal.jpeg</t>
  </si>
  <si>
    <t>http://pbs.twimg.com/profile_images/1347932450589179905/kAKa3Ulu_normal.jpg</t>
  </si>
  <si>
    <t>http://pbs.twimg.com/profile_images/1381991798919282690/kyeyxqI1_normal.jpg</t>
  </si>
  <si>
    <t>http://pbs.twimg.com/profile_images/1356701494993707008/6IC7t_DD_normal.jpg</t>
  </si>
  <si>
    <t>http://pbs.twimg.com/profile_images/1314080867099258881/tnAct2Yu_normal.jpg</t>
  </si>
  <si>
    <t>http://pbs.twimg.com/profile_images/1252560226764632067/LhbDMlyM_normal.jpg</t>
  </si>
  <si>
    <t>http://pbs.twimg.com/profile_images/1369559086757539842/bZjIhFmI_normal.jpg</t>
  </si>
  <si>
    <t>http://pbs.twimg.com/profile_images/1345535330951307264/xBT3AuWA_normal.jpg</t>
  </si>
  <si>
    <t>http://pbs.twimg.com/profile_images/445957610143899649/YGsiMbyJ_normal.jpeg</t>
  </si>
  <si>
    <t>http://pbs.twimg.com/profile_images/1068149159683854336/rzkjlBlZ_normal.jpg</t>
  </si>
  <si>
    <t>http://pbs.twimg.com/profile_images/452789313554907137/h-Q_0Rw0_normal.jpeg</t>
  </si>
  <si>
    <t>http://pbs.twimg.com/profile_images/1294486026975494147/uWxoeeIP_normal.jpg</t>
  </si>
  <si>
    <t>http://pbs.twimg.com/profile_images/1330677665490108422/AwEKyHsF_normal.jpg</t>
  </si>
  <si>
    <t>http://pbs.twimg.com/profile_images/1166766806348042240/3TzCwDyZ_normal.jpg</t>
  </si>
  <si>
    <t>http://pbs.twimg.com/profile_images/1098506823106289665/LhNeGYDL_normal.png</t>
  </si>
  <si>
    <t>http://pbs.twimg.com/profile_images/797370948857004032/pV2QlCys_normal.jpg</t>
  </si>
  <si>
    <t>http://pbs.twimg.com/profile_images/1329856979360243718/5zQiIov7_normal.jpg</t>
  </si>
  <si>
    <t>http://pbs.twimg.com/profile_images/1348895773157683201/6c0PuEKI_normal.jpg</t>
  </si>
  <si>
    <t>http://pbs.twimg.com/profile_images/1349700023886503938/2GiaEYTZ_normal.jpg</t>
  </si>
  <si>
    <t>http://pbs.twimg.com/profile_images/954729053398949890/8NVlCS91_normal.jpg</t>
  </si>
  <si>
    <t>http://pbs.twimg.com/profile_images/1281087793595285504/4jNUf_xj_normal.png</t>
  </si>
  <si>
    <t>http://pbs.twimg.com/profile_images/1288621941637750785/Ia5z-KKS_normal.jpg</t>
  </si>
  <si>
    <t>http://pbs.twimg.com/profile_images/1311712685977989120/FN6nFReW_normal.jpg</t>
  </si>
  <si>
    <t>http://pbs.twimg.com/profile_images/645702179282546688/_EwoGbQe_normal.jpg</t>
  </si>
  <si>
    <t>http://pbs.twimg.com/profile_images/947650533061545984/GtGOav5r_normal.jpg</t>
  </si>
  <si>
    <t>http://pbs.twimg.com/profile_images/1290717552604258306/Z5V3SQ9q_normal.jpg</t>
  </si>
  <si>
    <t>http://pbs.twimg.com/profile_images/1379884839378239494/uZPTD8jW_normal.jpg</t>
  </si>
  <si>
    <t>http://pbs.twimg.com/profile_images/1342018846291582976/E-E8IdO2_normal.jpg</t>
  </si>
  <si>
    <t>http://pbs.twimg.com/profile_images/713300602642636801/aCVO78GI_normal.jpg</t>
  </si>
  <si>
    <t>http://pbs.twimg.com/profile_images/1377932541806657537/T5432gTW_normal.png</t>
  </si>
  <si>
    <t>http://pbs.twimg.com/profile_images/461564974054113280/XCKUmCb0_normal.jpeg</t>
  </si>
  <si>
    <t>http://pbs.twimg.com/profile_images/1169161317065940992/3EOqii_t_normal.png</t>
  </si>
  <si>
    <t>http://pbs.twimg.com/profile_images/1252604785024544774/eiC5s5WB_normal.jpg</t>
  </si>
  <si>
    <t>http://pbs.twimg.com/profile_images/1237033216411910144/Hskje18h_normal.jpg</t>
  </si>
  <si>
    <t>http://pbs.twimg.com/profile_images/1071343742676807680/8zBKUVqn_normal.jpg</t>
  </si>
  <si>
    <t>http://pbs.twimg.com/profile_images/1366375228499238914/21INtFcM_normal.jpg</t>
  </si>
  <si>
    <t>http://pbs.twimg.com/profile_images/3330409050/326251814c5fd9a977728f494ea312a1_normal.jpeg</t>
  </si>
  <si>
    <t>http://pbs.twimg.com/profile_images/1251799260024246272/gMh1_PmR_normal.jpg</t>
  </si>
  <si>
    <t>http://pbs.twimg.com/profile_images/1076824387880452098/6nNBuBqm_normal.jpg</t>
  </si>
  <si>
    <t>http://pbs.twimg.com/profile_images/1355910685243408388/MTUDwiTm_normal.jpg</t>
  </si>
  <si>
    <t>http://pbs.twimg.com/profile_images/1321501918678650880/1c3bzDOW_normal.jpg</t>
  </si>
  <si>
    <t>http://pbs.twimg.com/profile_images/657889601445605378/8c5ncLQ0_normal.jpg</t>
  </si>
  <si>
    <t>http://pbs.twimg.com/profile_images/378800000783362154/97bca462f34a9c67a02a492c9541b067_normal.jpeg</t>
  </si>
  <si>
    <t>http://pbs.twimg.com/profile_images/1356880476938641412/R2ORBqJ0_normal.jpg</t>
  </si>
  <si>
    <t>http://pbs.twimg.com/profile_images/378800000443874927/ca75c02ab0f194b25391d3ea65869408_normal.jpeg</t>
  </si>
  <si>
    <t>http://pbs.twimg.com/profile_images/1318291069000441858/RAb7c477_normal.jpg</t>
  </si>
  <si>
    <t>http://pbs.twimg.com/profile_images/1040493582313029633/7Z4UvTkJ_normal.jpg</t>
  </si>
  <si>
    <t>http://pbs.twimg.com/profile_images/1168755850669953024/IxGkxcMu_normal.jpg</t>
  </si>
  <si>
    <t>http://pbs.twimg.com/profile_images/1336788657374699522/Gb3FsOs5_normal.jpg</t>
  </si>
  <si>
    <t>http://pbs.twimg.com/profile_images/1267905050585767939/HljMSFz6_normal.jpg</t>
  </si>
  <si>
    <t>http://pbs.twimg.com/profile_images/1261028816111177728/0KcSkyzn_normal.jpg</t>
  </si>
  <si>
    <t>http://pbs.twimg.com/profile_images/1005417963648880645/mzoRwaFh_normal.jpg</t>
  </si>
  <si>
    <t>http://pbs.twimg.com/profile_images/1373888276503924737/Jtqw1Yzk_normal.jpg</t>
  </si>
  <si>
    <t>http://pbs.twimg.com/profile_images/1381530631461552133/F4_8B-Yh_normal.jpg</t>
  </si>
  <si>
    <t>http://pbs.twimg.com/profile_images/1330961695968276481/mC5fs1o4_normal.jpg</t>
  </si>
  <si>
    <t>http://pbs.twimg.com/profile_images/1375910353255731201/QL0xzJc2_normal.jpg</t>
  </si>
  <si>
    <t>http://pbs.twimg.com/profile_images/1379255202612645891/CT6dBh_j_normal.jpg</t>
  </si>
  <si>
    <t>http://pbs.twimg.com/profile_images/643436956962177024/db_eOtPS_normal.jpg</t>
  </si>
  <si>
    <t>http://pbs.twimg.com/profile_images/1136287533468250112/C1qZhGCk_normal.jpg</t>
  </si>
  <si>
    <t>http://pbs.twimg.com/profile_images/786835143080210432/egNLhLzm_normal.jpg</t>
  </si>
  <si>
    <t>http://pbs.twimg.com/profile_images/1339208520395345920/oRCbKKAa_normal.jpg</t>
  </si>
  <si>
    <t>http://pbs.twimg.com/profile_images/1125143437/Passfoto_hochformatig_normal.jpg</t>
  </si>
  <si>
    <t>http://pbs.twimg.com/profile_images/1383097632650895360/rvx5-2gL_normal.jpg</t>
  </si>
  <si>
    <t>http://pbs.twimg.com/profile_images/1307387030767312897/03V1oQh9_normal.jpg</t>
  </si>
  <si>
    <t>http://pbs.twimg.com/profile_images/1360576628888330249/5jEVUM71_normal.jpg</t>
  </si>
  <si>
    <t>http://pbs.twimg.com/profile_images/1380260466329522179/vxwdR5Sz_normal.jpg</t>
  </si>
  <si>
    <t>http://pbs.twimg.com/profile_images/1311569841942409216/LwtxXAZ4_normal.jpg</t>
  </si>
  <si>
    <t>http://pbs.twimg.com/profile_images/1090809825045430272/cdi7Np7G_normal.jpg</t>
  </si>
  <si>
    <t>http://pbs.twimg.com/profile_images/428918816471392256/jpxBKFmL_normal.jpeg</t>
  </si>
  <si>
    <t>http://pbs.twimg.com/profile_images/805074739005886464/i7gHoIWq_normal.jpg</t>
  </si>
  <si>
    <t>http://pbs.twimg.com/profile_images/1349088784583942146/gKRnPfnx_normal.jpg</t>
  </si>
  <si>
    <t>http://pbs.twimg.com/profile_images/1207611718857318400/6NIRytwB_normal.jpg</t>
  </si>
  <si>
    <t>http://pbs.twimg.com/profile_images/1268894744156889088/oI9eKEN7_normal.jpg</t>
  </si>
  <si>
    <t>http://pbs.twimg.com/profile_images/1381467213987782661/HzSsYOUk_normal.jpg</t>
  </si>
  <si>
    <t>http://pbs.twimg.com/profile_images/1333006585472442368/oIonPLYf_normal.jpg</t>
  </si>
  <si>
    <t>http://pbs.twimg.com/profile_images/1382048751552958469/2gUtaSlc_normal.png</t>
  </si>
  <si>
    <t>http://pbs.twimg.com/profile_images/795555180662194177/8mMrf8-u_normal.jpg</t>
  </si>
  <si>
    <t>http://pbs.twimg.com/profile_images/1349616110258319360/7l1F6RxO_normal.jpg</t>
  </si>
  <si>
    <t>http://pbs.twimg.com/profile_images/482394145995390976/QCzsxJis_normal.jpeg</t>
  </si>
  <si>
    <t>http://pbs.twimg.com/profile_images/1066776747016945664/rN16ueWF_normal.jpg</t>
  </si>
  <si>
    <t>http://pbs.twimg.com/profile_images/1377853026984198146/DJtIuQRG_normal.jpg</t>
  </si>
  <si>
    <t>http://pbs.twimg.com/profile_images/1309047983158288386/k-qubdUF_normal.jpg</t>
  </si>
  <si>
    <t>http://pbs.twimg.com/profile_images/1287357531329896448/s1idar2H_normal.jpg</t>
  </si>
  <si>
    <t>http://pbs.twimg.com/profile_images/1339926148092997634/QFzeDz-p_normal.jpg</t>
  </si>
  <si>
    <t>http://pbs.twimg.com/profile_images/1347609024867536906/jrXLsV48_normal.jpg</t>
  </si>
  <si>
    <t>http://pbs.twimg.com/profile_images/1381365545136701452/KBQEsIee_normal.jpg</t>
  </si>
  <si>
    <t>http://pbs.twimg.com/profile_images/821421778258034688/KzZliAsP_normal.jpg</t>
  </si>
  <si>
    <t>http://pbs.twimg.com/profile_images/610799699436683264/-ylDwi2J_normal.jpg</t>
  </si>
  <si>
    <t>http://pbs.twimg.com/profile_images/1379880000917282818/HFfHMPeo_normal.jpg</t>
  </si>
  <si>
    <t>http://pbs.twimg.com/profile_images/252258038/ann_resized_normal.jpg</t>
  </si>
  <si>
    <t>http://pbs.twimg.com/profile_images/1254377215724261376/dsb_5Nv3_normal.jpg</t>
  </si>
  <si>
    <t>http://pbs.twimg.com/profile_images/1214881296238952449/nVFFg5Ih_normal.jpg</t>
  </si>
  <si>
    <t>http://pbs.twimg.com/profile_images/1334864772156829707/HzAyO5dL_normal.jpg</t>
  </si>
  <si>
    <t>http://pbs.twimg.com/profile_images/1355985544023597059/rnPLMaZ8_normal.jpg</t>
  </si>
  <si>
    <t>http://pbs.twimg.com/profile_images/1329678526883258369/S_hRw9Cb_normal.png</t>
  </si>
  <si>
    <t>http://pbs.twimg.com/profile_images/1380075934267682820/70DnXIup_normal.jpg</t>
  </si>
  <si>
    <t>http://pbs.twimg.com/profile_images/1355572343633018882/pZetrr2a_normal.jpg</t>
  </si>
  <si>
    <t>http://pbs.twimg.com/profile_images/1342131108373213187/sIJtQkiC_normal.jpg</t>
  </si>
  <si>
    <t>http://pbs.twimg.com/profile_images/1133122619153276928/pN1P-D_G_normal.jpg</t>
  </si>
  <si>
    <t>http://pbs.twimg.com/profile_images/1376106625262555137/lcbLnHJg_normal.jpg</t>
  </si>
  <si>
    <t>http://pbs.twimg.com/profile_images/1375462107769155589/POgOtpOV_normal.jpg</t>
  </si>
  <si>
    <t>http://pbs.twimg.com/profile_images/1258321209730760705/1hkrHoOT_normal.jpg</t>
  </si>
  <si>
    <t>http://pbs.twimg.com/profile_images/870161180597395456/Tt5UwXIg_normal.jpg</t>
  </si>
  <si>
    <t>http://pbs.twimg.com/profile_images/1255016301493272577/JceZgbRf_normal.jpg</t>
  </si>
  <si>
    <t>http://pbs.twimg.com/profile_images/1358508975008980993/P9Mp1RTR_normal.jpg</t>
  </si>
  <si>
    <t>http://pbs.twimg.com/profile_images/1359859226093490177/aauHexj0_normal.jpg</t>
  </si>
  <si>
    <t>http://pbs.twimg.com/profile_images/788950800420769792/vAtuAI3q_normal.jpg</t>
  </si>
  <si>
    <t>http://pbs.twimg.com/profile_images/1349071965567512579/kiTALeW6_normal.jpg</t>
  </si>
  <si>
    <t>http://pbs.twimg.com/profile_images/988678720083898368/Qna7FXJ6_normal.jpg</t>
  </si>
  <si>
    <t>http://pbs.twimg.com/profile_images/1281447142/draven_new_normal.jpg</t>
  </si>
  <si>
    <t>http://pbs.twimg.com/profile_images/1366269535440019457/xzvK5-fP_normal.jpg</t>
  </si>
  <si>
    <t>http://pbs.twimg.com/profile_images/1145454884340346885/p9FmfkpW_normal.jpg</t>
  </si>
  <si>
    <t>http://pbs.twimg.com/profile_images/1057936159727382528/X_vXnTSu_normal.jpg</t>
  </si>
  <si>
    <t>http://pbs.twimg.com/profile_images/1330807316904636416/UDwubZeW_normal.jpg</t>
  </si>
  <si>
    <t>http://pbs.twimg.com/profile_images/1287050540325773316/VMT1W_mn_normal.jpg</t>
  </si>
  <si>
    <t>http://pbs.twimg.com/profile_images/992690402170941440/XkxLDjaJ_normal.jpg</t>
  </si>
  <si>
    <t>http://pbs.twimg.com/profile_images/1372649310513463302/AaDiVVdc_normal.jpg</t>
  </si>
  <si>
    <t>http://pbs.twimg.com/profile_images/1335534389019676684/iHBCVkLs_normal.jpg</t>
  </si>
  <si>
    <t>http://pbs.twimg.com/profile_images/1379548962592555017/FFGVANqx_normal.jpg</t>
  </si>
  <si>
    <t>http://pbs.twimg.com/profile_images/1349025593174745088/RI1qLDUw_normal.jpg</t>
  </si>
  <si>
    <t>http://pbs.twimg.com/profile_images/1365279253655347203/QBaPlE2I_normal.jpg</t>
  </si>
  <si>
    <t>http://pbs.twimg.com/profile_images/898561392923615232/1RM3Gt6w_normal.jpg</t>
  </si>
  <si>
    <t>http://pbs.twimg.com/profile_images/875823870535753729/x8qHbJGG_normal.jpg</t>
  </si>
  <si>
    <t>http://pbs.twimg.com/profile_images/1376526552767287306/MTnNxJhL_normal.jpg</t>
  </si>
  <si>
    <t>http://pbs.twimg.com/profile_images/502407605965164545/N_WJIqAR_normal.jpeg</t>
  </si>
  <si>
    <t>http://pbs.twimg.com/profile_images/1342431688769605632/rkYh3UXb_normal.jpg</t>
  </si>
  <si>
    <t>http://pbs.twimg.com/profile_images/1333370427528392705/vwzE2I8U_normal.jpg</t>
  </si>
  <si>
    <t>http://pbs.twimg.com/profile_images/1337062520448819200/nKS8_qn8_normal.jpg</t>
  </si>
  <si>
    <t>http://pbs.twimg.com/profile_images/1268663967158763521/M0DhTYYF_normal.jpg</t>
  </si>
  <si>
    <t>http://pbs.twimg.com/profile_images/1275101963831648256/Wj3tntn2_normal.jpg</t>
  </si>
  <si>
    <t>http://pbs.twimg.com/profile_images/1251228539640320001/dTZoLcqX_normal.jpg</t>
  </si>
  <si>
    <t>http://pbs.twimg.com/profile_images/562200973138214912/9izYst5N_normal.jpeg</t>
  </si>
  <si>
    <t>http://pbs.twimg.com/profile_images/1346388103146168321/WJNPAsul_normal.jpg</t>
  </si>
  <si>
    <t>http://pbs.twimg.com/profile_images/607902823418884097/prZ7ebtn_normal.jpg</t>
  </si>
  <si>
    <t>http://pbs.twimg.com/profile_images/1263828226197028864/rvwdA_eq_normal.jpg</t>
  </si>
  <si>
    <t>http://pbs.twimg.com/profile_images/1349651878133587968/VaMsnP6-_normal.jpg</t>
  </si>
  <si>
    <t>http://pbs.twimg.com/profile_images/927471054498476032/pz_-qWwR_normal.jpg</t>
  </si>
  <si>
    <t>http://pbs.twimg.com/profile_images/1381604684314607622/CQbDSSMz_normal.png</t>
  </si>
  <si>
    <t>http://pbs.twimg.com/profile_images/1360292624926707714/8d4EpRMT_normal.jpg</t>
  </si>
  <si>
    <t>http://pbs.twimg.com/profile_images/1279477239772479488/jz6r_FSO_normal.jpg</t>
  </si>
  <si>
    <t>http://pbs.twimg.com/profile_images/1372856222861430786/ipedRy0F_normal.jpg</t>
  </si>
  <si>
    <t>http://pbs.twimg.com/profile_images/422835911416487936/V5tGWAmZ_normal.jpeg</t>
  </si>
  <si>
    <t>http://pbs.twimg.com/profile_images/616541112107319296/FC4z_pTd_normal.png</t>
  </si>
  <si>
    <t>http://pbs.twimg.com/profile_images/1377583422953164805/UnuONQbH_normal.jpg</t>
  </si>
  <si>
    <t>http://pbs.twimg.com/profile_images/1253429899253039114/eyQrzKu9_normal.jpg</t>
  </si>
  <si>
    <t>http://pbs.twimg.com/profile_images/1382051731316563972/3vkaE__j_normal.jpg</t>
  </si>
  <si>
    <t>http://pbs.twimg.com/profile_images/1365787860029341698/At8A91NZ_normal.jpg</t>
  </si>
  <si>
    <t>http://pbs.twimg.com/profile_images/1138068850078093312/utdxNgwS_normal.png</t>
  </si>
  <si>
    <t>http://pbs.twimg.com/profile_images/1090975342263717888/JYgOzuJR_normal.jpg</t>
  </si>
  <si>
    <t>http://pbs.twimg.com/profile_images/1382313086925819907/iauhKUNx_normal.jpg</t>
  </si>
  <si>
    <t>http://pbs.twimg.com/profile_images/1379751297948262401/gQEjEUxz_normal.jpg</t>
  </si>
  <si>
    <t>http://pbs.twimg.com/profile_images/1089834083121856512/L2I7Aw_3_normal.jpg</t>
  </si>
  <si>
    <t>http://pbs.twimg.com/profile_images/1373951183509938180/QuauJgEt_normal.jpg</t>
  </si>
  <si>
    <t>http://pbs.twimg.com/profile_images/881876684382908416/wAEIegHu_normal.jpg</t>
  </si>
  <si>
    <t>http://pbs.twimg.com/profile_images/609483271056048128/VIHoL6eX_normal.jpg</t>
  </si>
  <si>
    <t>http://pbs.twimg.com/profile_images/1213135275754438659/3tNyAA26_normal.png</t>
  </si>
  <si>
    <t>http://pbs.twimg.com/profile_images/1347729217870589952/03QwWp0-_normal.jpg</t>
  </si>
  <si>
    <t>http://pbs.twimg.com/profile_images/1382775870033694730/alHDakOo_normal.jpg</t>
  </si>
  <si>
    <t>http://pbs.twimg.com/profile_images/1377961536547872771/057wlaOo_normal.jpg</t>
  </si>
  <si>
    <t>http://pbs.twimg.com/profile_images/785585375/marvin-the-paranoid-android_normal.jpg</t>
  </si>
  <si>
    <t>http://pbs.twimg.com/profile_images/733550971800801280/x444Ao-5_normal.jpg</t>
  </si>
  <si>
    <t>http://pbs.twimg.com/profile_images/1242557394342891522/YIWJzf6B_normal.jpg</t>
  </si>
  <si>
    <t>http://pbs.twimg.com/profile_images/1230194021177360384/69WPzu9X_normal.jpg</t>
  </si>
  <si>
    <t>http://pbs.twimg.com/profile_images/1378618758755942401/Mx53NoZ2_normal.jpg</t>
  </si>
  <si>
    <t>http://pbs.twimg.com/profile_images/875610214560546817/6ws1QH3k_normal.jpg</t>
  </si>
  <si>
    <t>http://pbs.twimg.com/profile_images/1340694693806485504/r52lexnU_normal.jpg</t>
  </si>
  <si>
    <t>http://pbs.twimg.com/profile_images/1346780094220693505/IUljYauA_normal.jpg</t>
  </si>
  <si>
    <t>http://pbs.twimg.com/profile_images/942492090004623367/TY5M5aT2_normal.jpg</t>
  </si>
  <si>
    <t>http://pbs.twimg.com/profile_images/1139083655895244800/3OOB0LcR_normal.jpg</t>
  </si>
  <si>
    <t>http://pbs.twimg.com/profile_images/1085554819149021189/PKfsgCoB_normal.jpg</t>
  </si>
  <si>
    <t>http://pbs.twimg.com/profile_images/1381322401959514114/m0BT2u3T_normal.jpg</t>
  </si>
  <si>
    <t>http://pbs.twimg.com/profile_images/1371158912477626374/ZxSJDlrq_normal.jpg</t>
  </si>
  <si>
    <t>http://pbs.twimg.com/profile_images/1291482434748416001/seRe3zeT_normal.jpg</t>
  </si>
  <si>
    <t>http://pbs.twimg.com/profile_images/1319697454393163777/hUsmoUwj_normal.jpg</t>
  </si>
  <si>
    <t>http://pbs.twimg.com/profile_images/1333740066896814080/ao95cH1m_normal.jpg</t>
  </si>
  <si>
    <t>http://pbs.twimg.com/profile_images/1332322130499932169/A57DjkU-_normal.jpg</t>
  </si>
  <si>
    <t>http://pbs.twimg.com/profile_images/1335247854273761280/rd9njRXY_normal.jpg</t>
  </si>
  <si>
    <t>http://pbs.twimg.com/profile_images/1071072741241966592/HtEW_QEc_normal.jpg</t>
  </si>
  <si>
    <t>http://pbs.twimg.com/profile_images/1378835457279152133/hEBTP7Tm_normal.jpg</t>
  </si>
  <si>
    <t>http://pbs.twimg.com/profile_images/1337480442115715077/fGfxZCw1_normal.jpg</t>
  </si>
  <si>
    <t>http://pbs.twimg.com/profile_images/1378828238093443073/Qzh7RVmy_normal.jpg</t>
  </si>
  <si>
    <t>http://pbs.twimg.com/profile_images/442953898974662657/gsZFYoxb_normal.jpeg</t>
  </si>
  <si>
    <t>http://pbs.twimg.com/profile_images/1256214872091758593/PnF4ZntK_normal.jpg</t>
  </si>
  <si>
    <t>http://pbs.twimg.com/profile_images/1267851988940787714/aR119a8o_normal.jpg</t>
  </si>
  <si>
    <t>http://pbs.twimg.com/profile_images/1369918098824953859/I-k-VtFe_normal.jpg</t>
  </si>
  <si>
    <t>http://pbs.twimg.com/profile_images/877409174237442048/r-9FgzAb_normal.jpg</t>
  </si>
  <si>
    <t>http://pbs.twimg.com/profile_images/1351185596664975361/P_LQ-vIx_normal.jpg</t>
  </si>
  <si>
    <t>http://pbs.twimg.com/profile_images/1382784291361468427/qgZFTPyH_normal.jpg</t>
  </si>
  <si>
    <t>http://pbs.twimg.com/profile_images/969187245486956544/d5T8uVwe_normal.jpg</t>
  </si>
  <si>
    <t>http://pbs.twimg.com/profile_images/1085937173822623746/ZnNzwCu7_normal.jpg</t>
  </si>
  <si>
    <t>http://pbs.twimg.com/profile_images/1306786420019933185/e5HleSjo_normal.jpg</t>
  </si>
  <si>
    <t>http://pbs.twimg.com/profile_images/1000262414443728896/ijOZ0lvF_normal.jpg</t>
  </si>
  <si>
    <t>http://pbs.twimg.com/profile_images/1115225911304040450/XPB3k7NC_normal.png</t>
  </si>
  <si>
    <t>http://pbs.twimg.com/profile_images/709039260033155072/pdILWE_J_normal.jpg</t>
  </si>
  <si>
    <t>http://pbs.twimg.com/profile_images/1270507970594582535/wfN41mjd_normal.jpg</t>
  </si>
  <si>
    <t>http://pbs.twimg.com/profile_images/1245626852892241923/4kqOSlCG_normal.jpg</t>
  </si>
  <si>
    <t>http://pbs.twimg.com/profile_images/1382235088713355265/R94MDN_j_normal.jpg</t>
  </si>
  <si>
    <t>http://pbs.twimg.com/profile_images/1004447724580818945/YtXkLe7I_normal.jpg</t>
  </si>
  <si>
    <t>http://pbs.twimg.com/profile_images/1184960843836022789/ZGJ0N075_normal.jpg</t>
  </si>
  <si>
    <t>http://pbs.twimg.com/profile_images/877622771177709568/YO4QUav8_normal.jpg</t>
  </si>
  <si>
    <t>http://pbs.twimg.com/profile_images/1378805696133804037/mihNnQHC_normal.jpg</t>
  </si>
  <si>
    <t>http://pbs.twimg.com/profile_images/1311655907907039234/uPa2_1d__normal.jpg</t>
  </si>
  <si>
    <t>http://pbs.twimg.com/profile_images/1092068747949543424/Ylhn26uI_normal.jpg</t>
  </si>
  <si>
    <t>http://pbs.twimg.com/profile_images/1373954087792869377/QWcBjd3W_normal.jpg</t>
  </si>
  <si>
    <t>http://pbs.twimg.com/profile_images/585462316810035200/jvraqh-p_normal.jpg</t>
  </si>
  <si>
    <t>http://pbs.twimg.com/profile_images/712106121457176578/xoRRq60T_normal.jpg</t>
  </si>
  <si>
    <t>http://pbs.twimg.com/profile_images/465795297621204992/O-p_Yk2y_normal.jpeg</t>
  </si>
  <si>
    <t>http://pbs.twimg.com/profile_images/1361952794631172096/OaDHWyRZ_normal.jpg</t>
  </si>
  <si>
    <t>http://pbs.twimg.com/profile_images/1233785977526718465/iLUUJ75q_normal.jpg</t>
  </si>
  <si>
    <t>http://pbs.twimg.com/profile_images/1346476965977411587/Uqd0eB99_normal.jpg</t>
  </si>
  <si>
    <t>http://pbs.twimg.com/profile_images/880104794265972736/2vJ4n4Wb_normal.jpg</t>
  </si>
  <si>
    <t>http://pbs.twimg.com/profile_images/1245525224080183297/xE9Xc5wn_normal.jpg</t>
  </si>
  <si>
    <t>http://pbs.twimg.com/profile_images/1376849883353780224/SMLP_mFz_normal.jpg</t>
  </si>
  <si>
    <t>http://pbs.twimg.com/profile_images/1327988462222446600/7eo6h1jI_normal.jpg</t>
  </si>
  <si>
    <t>http://pbs.twimg.com/profile_images/877627068640526336/36UPXRf5_normal.jpg</t>
  </si>
  <si>
    <t>http://pbs.twimg.com/profile_images/942395327256162304/hPXqHm0C_normal.jpg</t>
  </si>
  <si>
    <t>http://pbs.twimg.com/profile_images/1677275313/ProfilePhoto_normal.png</t>
  </si>
  <si>
    <t>http://pbs.twimg.com/profile_images/1359794923848007680/lxBwea8h_normal.jpg</t>
  </si>
  <si>
    <t>http://pbs.twimg.com/profile_images/1346566426295939072/NU3TerCu_normal.jpg</t>
  </si>
  <si>
    <t>http://pbs.twimg.com/profile_images/1298251732481216521/5zgeYhJv_normal.jpg</t>
  </si>
  <si>
    <t>http://pbs.twimg.com/profile_images/1252739033740054528/JZDCcCH9_normal.jpg</t>
  </si>
  <si>
    <t>http://pbs.twimg.com/profile_images/1297564487814455299/UWqiRH30_normal.jpg</t>
  </si>
  <si>
    <t>http://pbs.twimg.com/profile_images/761015752686080000/gQFcXR6Q_normal.jpg</t>
  </si>
  <si>
    <t>http://pbs.twimg.com/profile_images/2274110294/7r6kx8sa6qn28a9ez6xk_normal.jpeg</t>
  </si>
  <si>
    <t>http://pbs.twimg.com/profile_images/886013683389870080/fqq28zp7_normal.jpg</t>
  </si>
  <si>
    <t>http://pbs.twimg.com/profile_images/1377624640567271427/6DT2qIRe_normal.jpg</t>
  </si>
  <si>
    <t>http://pbs.twimg.com/profile_images/1335722589898092553/cIeBbnCZ_normal.jpg</t>
  </si>
  <si>
    <t>http://pbs.twimg.com/profile_images/1008789228950564865/hPnGtK5__normal.jpg</t>
  </si>
  <si>
    <t>http://pbs.twimg.com/profile_images/987828560479088640/wVb69RM0_normal.jpg</t>
  </si>
  <si>
    <t>http://pbs.twimg.com/profile_images/2849441697/09875ffc4502993b71f4927a6bb9dd9d_normal.jpeg</t>
  </si>
  <si>
    <t>http://pbs.twimg.com/profile_images/1317489755026821120/o1HJ6_7w_normal.jpg</t>
  </si>
  <si>
    <t>http://pbs.twimg.com/profile_images/1379487782679277569/ameDXIEC_normal.jpg</t>
  </si>
  <si>
    <t>http://pbs.twimg.com/profile_images/1379152180733689860/2arWlwY6_normal.jpg</t>
  </si>
  <si>
    <t>http://pbs.twimg.com/profile_images/1184505199794233345/hupTUZK7_normal.jpg</t>
  </si>
  <si>
    <t>http://pbs.twimg.com/profile_images/1382672917335523336/ezC5Lnf6_normal.jpg</t>
  </si>
  <si>
    <t>http://pbs.twimg.com/profile_images/1287801403969241090/2T7ghc0a_normal.jpg</t>
  </si>
  <si>
    <t>http://pbs.twimg.com/profile_images/1374346225802182662/_tkfeu2o_normal.jpg</t>
  </si>
  <si>
    <t>http://pbs.twimg.com/profile_images/1349622725539672064/KCdluXE9_normal.jpg</t>
  </si>
  <si>
    <t>http://pbs.twimg.com/profile_images/861686219243171841/6V134rtC_normal.jpg</t>
  </si>
  <si>
    <t>http://pbs.twimg.com/profile_images/1380490793790681088/Vw-TSOgA_normal.jpg</t>
  </si>
  <si>
    <t>http://pbs.twimg.com/profile_images/863712249353043968/iWUcuaf9_normal.jpg</t>
  </si>
  <si>
    <t>http://pbs.twimg.com/profile_images/1344938254878048257/ZaUwN4xH_normal.jpg</t>
  </si>
  <si>
    <t>http://pbs.twimg.com/profile_images/1376998681799503874/Ic31lked_normal.jpg</t>
  </si>
  <si>
    <t>http://pbs.twimg.com/profile_images/1313854019996180480/wKob-sH1_normal.jpg</t>
  </si>
  <si>
    <t>http://pbs.twimg.com/profile_images/1324649730429902848/wMs594ab_normal.jpg</t>
  </si>
  <si>
    <t>http://pbs.twimg.com/profile_images/76461405/Picture_10_normal.png</t>
  </si>
  <si>
    <t>http://pbs.twimg.com/profile_images/1355904743437193229/Be3Rne4p_normal.jpg</t>
  </si>
  <si>
    <t>http://pbs.twimg.com/profile_images/1318321821108850688/bdx95WHM_normal.jpg</t>
  </si>
  <si>
    <t>http://pbs.twimg.com/profile_images/1237885949389893638/dKZuJqOg_normal.jpg</t>
  </si>
  <si>
    <t>http://pbs.twimg.com/profile_images/963163573571719168/kv9ymnYd_normal.jpg</t>
  </si>
  <si>
    <t>http://pbs.twimg.com/profile_images/1348287685635547137/w3IG3t4P_normal.jpg</t>
  </si>
  <si>
    <t>http://pbs.twimg.com/profile_images/1377650161787232258/8I5YGlwO_normal.jpg</t>
  </si>
  <si>
    <t>http://pbs.twimg.com/profile_images/3596883840/142d6aba2e2d2c0312d0ef70c9fe0d75_normal.jpeg</t>
  </si>
  <si>
    <t>http://pbs.twimg.com/profile_images/1342108902830256134/NRSJA-rO_normal.jpg</t>
  </si>
  <si>
    <t>http://pbs.twimg.com/profile_images/1354001202124623873/VzNyEPFK_normal.jpg</t>
  </si>
  <si>
    <t>http://pbs.twimg.com/profile_images/1381294497347350530/qytcgjSk_normal.jpg</t>
  </si>
  <si>
    <t>http://pbs.twimg.com/profile_images/1268805301781909504/f6eGEPIx_normal.jpg</t>
  </si>
  <si>
    <t>http://pbs.twimg.com/profile_images/1377040109325983748/0TAD53PD_normal.jpg</t>
  </si>
  <si>
    <t>http://pbs.twimg.com/profile_images/1248102913202958338/29ARchZl_normal.jpg</t>
  </si>
  <si>
    <t>http://pbs.twimg.com/profile_images/943948741937172480/ICeaQNhB_normal.jpg</t>
  </si>
  <si>
    <t>http://pbs.twimg.com/profile_images/1174699603360440322/2Q72p3CP_normal.jpg</t>
  </si>
  <si>
    <t>http://pbs.twimg.com/profile_images/515633307963236354/dCYQdFe7_normal.jpeg</t>
  </si>
  <si>
    <t>http://pbs.twimg.com/profile_images/1308825905914097664/6FQvWAzN_normal.jpg</t>
  </si>
  <si>
    <t>http://pbs.twimg.com/profile_images/1337783566072229896/jH-eSmSd_normal.jpg</t>
  </si>
  <si>
    <t>http://pbs.twimg.com/profile_images/1836366566/wahlstudio_ausschnitt_normal.jpg</t>
  </si>
  <si>
    <t>http://pbs.twimg.com/profile_images/1300917906478370822/M37CsxgW_normal.jpg</t>
  </si>
  <si>
    <t>http://pbs.twimg.com/profile_images/1331334085172748297/fL7p5f-E_normal.jpg</t>
  </si>
  <si>
    <t>http://pbs.twimg.com/profile_images/525286166719758336/RgK5_rrA_normal.jpeg</t>
  </si>
  <si>
    <t>http://pbs.twimg.com/profile_images/1169590060628500483/z4AIUzc3_normal.jpg</t>
  </si>
  <si>
    <t>http://pbs.twimg.com/profile_images/1285487598165790726/41ArueXK_normal.jpg</t>
  </si>
  <si>
    <t>http://pbs.twimg.com/profile_images/1120664758439616513/iRZ0O6td_normal.png</t>
  </si>
  <si>
    <t>http://pbs.twimg.com/profile_images/1118461212998680576/DvjyU5NF_normal.png</t>
  </si>
  <si>
    <t>http://pbs.twimg.com/profile_images/1067046869325529088/oNSR8IV8_normal.jpg</t>
  </si>
  <si>
    <t>http://pbs.twimg.com/profile_images/1360205425170403332/H1PvcOp1_normal.jpg</t>
  </si>
  <si>
    <t>http://pbs.twimg.com/profile_images/972011690798727168/EOUiS6sl_normal.jpg</t>
  </si>
  <si>
    <t>http://pbs.twimg.com/profile_images/1377563674974511105/5mNmBrRy_normal.jpg</t>
  </si>
  <si>
    <t>http://pbs.twimg.com/profile_images/1378809768211537925/LsbZpHMT_normal.jpg</t>
  </si>
  <si>
    <t>http://pbs.twimg.com/profile_images/1379522263670751233/WqnmMauj_normal.jpg</t>
  </si>
  <si>
    <t>http://pbs.twimg.com/profile_images/1378118315097341956/1Wk69z1T_normal.jpg</t>
  </si>
  <si>
    <t>http://pbs.twimg.com/profile_images/1351435670007504904/BxD11AmY_normal.jpg</t>
  </si>
  <si>
    <t>http://pbs.twimg.com/profile_images/1349813812631887879/Bo7iTVK6_normal.jpg</t>
  </si>
  <si>
    <t>http://pbs.twimg.com/profile_images/959466999444275200/SBbVrjTH_normal.jpg</t>
  </si>
  <si>
    <t>http://pbs.twimg.com/profile_images/1363798931453411328/_bbW-7Iv_normal.jpg</t>
  </si>
  <si>
    <t>http://pbs.twimg.com/profile_images/1323245946814255106/vDJX-cdd_normal.jpg</t>
  </si>
  <si>
    <t>http://pbs.twimg.com/profile_images/1381986570622922752/j2MmSKqT_normal.jpg</t>
  </si>
  <si>
    <t>http://pbs.twimg.com/profile_images/1193535039608426496/tZIRVk-e_normal.jpg</t>
  </si>
  <si>
    <t>http://pbs.twimg.com/profile_images/1381640047636664322/kVkMAqiG_normal.jpg</t>
  </si>
  <si>
    <t>http://pbs.twimg.com/profile_images/888901237172842496/c9bbG3Ef_normal.jpg</t>
  </si>
  <si>
    <t>http://pbs.twimg.com/profile_images/1367807353547087876/u-N77ApR_normal.jpg</t>
  </si>
  <si>
    <t>http://pbs.twimg.com/profile_images/1327958313091338240/yY2Ugtlc_normal.jpg</t>
  </si>
  <si>
    <t>http://pbs.twimg.com/profile_images/856414345961623553/6WZxRuGu_normal.jpg</t>
  </si>
  <si>
    <t>http://pbs.twimg.com/profile_images/1369307236250554378/deJUaGfw_normal.jpg</t>
  </si>
  <si>
    <t>http://pbs.twimg.com/profile_images/1317819041910763520/Jpk4DrQ6_normal.jpg</t>
  </si>
  <si>
    <t>http://pbs.twimg.com/profile_images/1380235582207631362/Puo9o0BS_normal.jpg</t>
  </si>
  <si>
    <t>http://pbs.twimg.com/profile_images/1340583250654343168/2NcmD_So_normal.jpg</t>
  </si>
  <si>
    <t>http://pbs.twimg.com/profile_images/1381663593612115979/8kxvVrgU_normal.jpg</t>
  </si>
  <si>
    <t>http://pbs.twimg.com/profile_images/1347542054252011523/wGNxYUMb_normal.jpg</t>
  </si>
  <si>
    <t>http://pbs.twimg.com/profile_images/1276412353563832320/LK4bICXB_normal.jpg</t>
  </si>
  <si>
    <t>http://pbs.twimg.com/profile_images/1061892006128050176/vtdvMJaW_normal.jpg</t>
  </si>
  <si>
    <t>http://pbs.twimg.com/profile_images/1338976825243037697/2a23CuPG_normal.jpg</t>
  </si>
  <si>
    <t>http://pbs.twimg.com/profile_images/1379012871137427456/G415yFGB_normal.jpg</t>
  </si>
  <si>
    <t>http://pbs.twimg.com/profile_images/1345299788485505025/ogfGv3eD_normal.jpg</t>
  </si>
  <si>
    <t>http://pbs.twimg.com/profile_images/1377293979172098048/hetOKzdh_normal.jpg</t>
  </si>
  <si>
    <t>http://pbs.twimg.com/profile_images/1064818779564183552/YdgaSox4_normal.jpg</t>
  </si>
  <si>
    <t>http://pbs.twimg.com/profile_images/697154064627400704/nXB01noZ_normal.jpg</t>
  </si>
  <si>
    <t>http://pbs.twimg.com/profile_images/1202231665118138369/PZ0996Jz_normal.jpg</t>
  </si>
  <si>
    <t>http://pbs.twimg.com/profile_images/1467943098/Unbenannt_normal.png</t>
  </si>
  <si>
    <t>http://pbs.twimg.com/profile_images/1298109862430162944/8pd3gPfR_normal.jpg</t>
  </si>
  <si>
    <t>http://pbs.twimg.com/profile_images/1262290694233825280/VGSKxzdr_normal.jpg</t>
  </si>
  <si>
    <t>http://pbs.twimg.com/profile_images/1180066985587159045/Iw3_BJDA_normal.jpg</t>
  </si>
  <si>
    <t>http://pbs.twimg.com/profile_images/1355998454875639808/CHtji9jd_normal.jpg</t>
  </si>
  <si>
    <t>http://pbs.twimg.com/profile_images/1143592778418610176/sG_wAbR1_normal.jpg</t>
  </si>
  <si>
    <t>http://pbs.twimg.com/profile_images/601430497483431936/CTEPAWO2_normal.jpg</t>
  </si>
  <si>
    <t>http://pbs.twimg.com/profile_images/947178618760957953/r1SxYq5f_normal.jpg</t>
  </si>
  <si>
    <t>http://pbs.twimg.com/profile_images/1055923971470880769/kCQcLCTh_normal.jpg</t>
  </si>
  <si>
    <t>http://pbs.twimg.com/profile_images/677305561386344449/sl5l1T4L_normal.jpg</t>
  </si>
  <si>
    <t>http://pbs.twimg.com/profile_images/687190566359154688/MiRzlK03_normal.png</t>
  </si>
  <si>
    <t>http://pbs.twimg.com/profile_images/1276819415624044544/6cnC1X7E_normal.jpg</t>
  </si>
  <si>
    <t>http://pbs.twimg.com/profile_images/1272490417364389889/CdX-rqye_normal.jpg</t>
  </si>
  <si>
    <t>http://pbs.twimg.com/profile_images/1369292863842947074/x0KfMN_K_normal.jpg</t>
  </si>
  <si>
    <t>http://pbs.twimg.com/profile_images/1367192057379495936/-j_c52B__normal.jpg</t>
  </si>
  <si>
    <t>http://pbs.twimg.com/profile_images/1347716851275595776/9clgw_j4_normal.jpg</t>
  </si>
  <si>
    <t>http://pbs.twimg.com/profile_images/1379512973300015110/H3tDNiV4_normal.jpg</t>
  </si>
  <si>
    <t>http://pbs.twimg.com/profile_images/1271881902950146050/dyzSa7Oc_normal.jpg</t>
  </si>
  <si>
    <t>http://pbs.twimg.com/profile_images/1353766262896259072/Q2O-wlSR_normal.jpg</t>
  </si>
  <si>
    <t>http://pbs.twimg.com/profile_images/1218092110630486016/Q9wcB8G9_normal.jpg</t>
  </si>
  <si>
    <t>http://pbs.twimg.com/profile_images/1330407049268760576/nOSo_iQS_normal.jpg</t>
  </si>
  <si>
    <t>http://pbs.twimg.com/profile_images/733203525409382400/vzcY850R_normal.jpg</t>
  </si>
  <si>
    <t>http://pbs.twimg.com/profile_images/1199676061753257984/UO-sazGG_normal.jpg</t>
  </si>
  <si>
    <t>http://pbs.twimg.com/profile_images/742850220967514112/3FpZRebW_normal.jpg</t>
  </si>
  <si>
    <t>http://pbs.twimg.com/profile_images/1326585570928320513/vBghZLWX_normal.jpg</t>
  </si>
  <si>
    <t>http://pbs.twimg.com/profile_images/1273113557035597826/k-Vk6OD__normal.jpg</t>
  </si>
  <si>
    <t>http://pbs.twimg.com/profile_images/505034570924707842/Fa7GJuaV_normal.png</t>
  </si>
  <si>
    <t>http://pbs.twimg.com/profile_images/1379475962828623875/Xw5pqlUf_normal.jpg</t>
  </si>
  <si>
    <t>http://pbs.twimg.com/profile_images/1220795416721141760/enG1GnKV_normal.jpg</t>
  </si>
  <si>
    <t>http://pbs.twimg.com/profile_images/1032964607369981953/4OElUx2v_normal.jpg</t>
  </si>
  <si>
    <t>http://pbs.twimg.com/profile_images/3450169475/b5f96a2fc8ec3572af94c0fb1e216f43_normal.jpeg</t>
  </si>
  <si>
    <t>http://pbs.twimg.com/profile_images/1375450145416941569/hQOcz2rl_normal.jpg</t>
  </si>
  <si>
    <t>http://pbs.twimg.com/profile_images/1153224063525019648/JED3HZzu_normal.jpg</t>
  </si>
  <si>
    <t>http://pbs.twimg.com/profile_images/1377850650042634246/6UpRp5OR_normal.jpg</t>
  </si>
  <si>
    <t>http://pbs.twimg.com/profile_images/1012671053309599746/4n63et9__normal.jpg</t>
  </si>
  <si>
    <t>http://pbs.twimg.com/profile_images/1148585484119134208/6Pxm44_Q_normal.png</t>
  </si>
  <si>
    <t>http://pbs.twimg.com/profile_images/727875988537917440/Rxre8dd3_normal.jpg</t>
  </si>
  <si>
    <t>http://pbs.twimg.com/profile_images/1382262463664689153/8lvap9NS_normal.jpg</t>
  </si>
  <si>
    <t>http://pbs.twimg.com/profile_images/1382000003384754181/hj3_xnAd_normal.jpg</t>
  </si>
  <si>
    <t>http://pbs.twimg.com/profile_images/1351445531319529472/KIT-PE7G_normal.jpg</t>
  </si>
  <si>
    <t>http://pbs.twimg.com/profile_images/1361935517768646657/tnDrshh7_normal.jpg</t>
  </si>
  <si>
    <t>http://pbs.twimg.com/profile_images/1379428419033698311/_3pVWeGa_normal.jpg</t>
  </si>
  <si>
    <t>http://pbs.twimg.com/profile_images/1378846015487418375/_GDJed82_normal.jpg</t>
  </si>
  <si>
    <t>http://pbs.twimg.com/profile_images/1102260797533765638/dv2PbNwr_normal.png</t>
  </si>
  <si>
    <t>http://pbs.twimg.com/profile_images/1343166271492337664/UCI6DlTD_normal.jpg</t>
  </si>
  <si>
    <t>http://pbs.twimg.com/profile_images/1379083542836228097/ghK_Z3ij_normal.jpg</t>
  </si>
  <si>
    <t>http://pbs.twimg.com/profile_images/1379032411569283072/nt0AhDLm_normal.jpg</t>
  </si>
  <si>
    <t>http://pbs.twimg.com/profile_images/1323332728687910913/koRbF3mi_normal.jpg</t>
  </si>
  <si>
    <t>http://pbs.twimg.com/profile_images/1376648020826152964/D2vJdXsk_normal.jpg</t>
  </si>
  <si>
    <t>http://pbs.twimg.com/profile_images/1381033835480113156/9VH8ZKWE_normal.jpg</t>
  </si>
  <si>
    <t>http://pbs.twimg.com/profile_images/1379112228117430281/vJAJ_55Y_normal.jpg</t>
  </si>
  <si>
    <t>http://pbs.twimg.com/profile_images/1380835400529420288/S4JQXeGe_normal.jpg</t>
  </si>
  <si>
    <t>http://pbs.twimg.com/profile_images/822503940998696961/E8vCqvuW_normal.jpg</t>
  </si>
  <si>
    <t>http://pbs.twimg.com/profile_images/631777284886806528/4M0UXwUx_normal.png</t>
  </si>
  <si>
    <t>http://pbs.twimg.com/profile_images/1378063418817708033/nn7GKU2U_normal.jpg</t>
  </si>
  <si>
    <t>http://pbs.twimg.com/profile_images/1382432630201782278/evERwIkD_normal.jpg</t>
  </si>
  <si>
    <t>http://pbs.twimg.com/profile_images/1308525211030097923/-3oqcuQx_normal.jpg</t>
  </si>
  <si>
    <t>http://pbs.twimg.com/profile_images/1376329298735468544/wi00QqP5_normal.jpg</t>
  </si>
  <si>
    <t>http://pbs.twimg.com/profile_images/1382789271346630659/AjvdJLDl_normal.jpg</t>
  </si>
  <si>
    <t>http://pbs.twimg.com/profile_images/1689870559/TokyoESPavatar_normal.jpg</t>
  </si>
  <si>
    <t>http://pbs.twimg.com/profile_images/704410262967816192/8Q3azill_normal.jpg</t>
  </si>
  <si>
    <t>http://pbs.twimg.com/profile_images/1254161307475083265/E83HspLb_normal.jpg</t>
  </si>
  <si>
    <t>http://pbs.twimg.com/profile_images/1337347721024385027/yt5kTOHb_normal.jpg</t>
  </si>
  <si>
    <t>http://pbs.twimg.com/profile_images/1299072900432097280/Qg6YPqap_normal.jpg</t>
  </si>
  <si>
    <t>http://pbs.twimg.com/profile_images/1379667918846312449/MVhCrJiq_normal.jpg</t>
  </si>
  <si>
    <t>http://pbs.twimg.com/profile_images/1379023160419450881/CiCZwjHI_normal.jpg</t>
  </si>
  <si>
    <t>http://pbs.twimg.com/profile_images/1275344468728741889/x2XdaZrF_normal.jpg</t>
  </si>
  <si>
    <t>http://pbs.twimg.com/profile_images/1378826230179500036/T8VpvYbF_normal.jpg</t>
  </si>
  <si>
    <t>http://pbs.twimg.com/profile_images/1265380988307283972/yp04S4BG_normal.jpg</t>
  </si>
  <si>
    <t>http://pbs.twimg.com/profile_images/1371389314324631552/2T2OUpCs_normal.png</t>
  </si>
  <si>
    <t>http://pbs.twimg.com/profile_images/911150408596426752/T2asPeG9_normal.jpg</t>
  </si>
  <si>
    <t>http://pbs.twimg.com/profile_images/1184225009776111618/WUOj-TKf_normal.jpg</t>
  </si>
  <si>
    <t>http://pbs.twimg.com/profile_images/1333517761709035527/ZtmYM_tN_normal.jpg</t>
  </si>
  <si>
    <t>http://pbs.twimg.com/profile_images/1376847468642635776/MOrgp8gG_normal.jpg</t>
  </si>
  <si>
    <t>Open Twitter Page for This Person</t>
  </si>
  <si>
    <t>https://twitter.com/bluebpp</t>
  </si>
  <si>
    <t>https://twitter.com/blickch</t>
  </si>
  <si>
    <t>https://twitter.com/shinjo55</t>
  </si>
  <si>
    <t>https://twitter.com/michellemming</t>
  </si>
  <si>
    <t>https://twitter.com/deville_late</t>
  </si>
  <si>
    <t>https://twitter.com/frauenbundch</t>
  </si>
  <si>
    <t>https://twitter.com/alliance_f</t>
  </si>
  <si>
    <t>https://twitter.com/rechts_populist</t>
  </si>
  <si>
    <t>https://twitter.com/uschuepbach</t>
  </si>
  <si>
    <t>https://twitter.com/jungesvp</t>
  </si>
  <si>
    <t>https://twitter.com/andreasgerber12</t>
  </si>
  <si>
    <t>https://twitter.com/sandrobrotz</t>
  </si>
  <si>
    <t>https://twitter.com/eduardgrnwald</t>
  </si>
  <si>
    <t>https://twitter.com/webergobet</t>
  </si>
  <si>
    <t>https://twitter.com/chvuille</t>
  </si>
  <si>
    <t>https://twitter.com/nau_live</t>
  </si>
  <si>
    <t>https://twitter.com/kampagnenleiter</t>
  </si>
  <si>
    <t>https://twitter.com/bag_ofsp_ufsp</t>
  </si>
  <si>
    <t>https://twitter.com/petragoessi</t>
  </si>
  <si>
    <t>https://twitter.com/fdp_liberalen</t>
  </si>
  <si>
    <t>https://twitter.com/schuhmacherchr2</t>
  </si>
  <si>
    <t>https://twitter.com/florinschuetz</t>
  </si>
  <si>
    <t>https://twitter.com/martina52050548</t>
  </si>
  <si>
    <t>https://twitter.com/lisa_christ_</t>
  </si>
  <si>
    <t>https://twitter.com/ragnaros2020</t>
  </si>
  <si>
    <t>https://twitter.com/swissscience_tf</t>
  </si>
  <si>
    <t>https://twitter.com/martincjanssen</t>
  </si>
  <si>
    <t>https://twitter.com/maria77684911</t>
  </si>
  <si>
    <t>https://twitter.com/youtube</t>
  </si>
  <si>
    <t>https://twitter.com/jobstwagner</t>
  </si>
  <si>
    <t>https://twitter.com/dailytalk</t>
  </si>
  <si>
    <t>https://twitter.com/hller6</t>
  </si>
  <si>
    <t>https://twitter.com/staub_bernice</t>
  </si>
  <si>
    <t>https://twitter.com/swiss_lol</t>
  </si>
  <si>
    <t>https://twitter.com/gorasman</t>
  </si>
  <si>
    <t>https://twitter.com/infosperber</t>
  </si>
  <si>
    <t>https://twitter.com/nzahn42</t>
  </si>
  <si>
    <t>https://twitter.com/watson_news</t>
  </si>
  <si>
    <t>https://twitter.com/ollafischer</t>
  </si>
  <si>
    <t>https://twitter.com/oliverlutz1</t>
  </si>
  <si>
    <t>https://twitter.com/retoliniger</t>
  </si>
  <si>
    <t>https://twitter.com/thomas_aeschi</t>
  </si>
  <si>
    <t>https://twitter.com/frankmenger</t>
  </si>
  <si>
    <t>https://twitter.com/fdp_luzern</t>
  </si>
  <si>
    <t>https://twitter.com/sgruninger</t>
  </si>
  <si>
    <t>https://twitter.com/nicolaforster</t>
  </si>
  <si>
    <t>https://twitter.com/grglktrn</t>
  </si>
  <si>
    <t>https://twitter.com/evaherzog_bs</t>
  </si>
  <si>
    <t>https://twitter.com/tomkellerbasel</t>
  </si>
  <si>
    <t>https://twitter.com/yferi</t>
  </si>
  <si>
    <t>https://twitter.com/kurtthomasstoc1</t>
  </si>
  <si>
    <t>https://twitter.com/srfnews</t>
  </si>
  <si>
    <t>https://twitter.com/anninafro</t>
  </si>
  <si>
    <t>https://twitter.com/jostjost4</t>
  </si>
  <si>
    <t>https://twitter.com/svpzh</t>
  </si>
  <si>
    <t>https://twitter.com/kallipygos4</t>
  </si>
  <si>
    <t>https://twitter.com/hm01869</t>
  </si>
  <si>
    <t>https://twitter.com/anhohx</t>
  </si>
  <si>
    <t>https://twitter.com/culturcafebrig</t>
  </si>
  <si>
    <t>https://twitter.com/evakuierenjetzt</t>
  </si>
  <si>
    <t>https://twitter.com/waschbar21</t>
  </si>
  <si>
    <t>https://twitter.com/possencurator</t>
  </si>
  <si>
    <t>https://twitter.com/hasscho</t>
  </si>
  <si>
    <t>https://twitter.com/buchermanfred</t>
  </si>
  <si>
    <t>https://twitter.com/hansjaaggi</t>
  </si>
  <si>
    <t>https://twitter.com/halpern_claude</t>
  </si>
  <si>
    <t>https://twitter.com/enzokenzo10</t>
  </si>
  <si>
    <t>https://twitter.com/lajuga</t>
  </si>
  <si>
    <t>https://twitter.com/kanal8610</t>
  </si>
  <si>
    <t>https://twitter.com/peschemuller</t>
  </si>
  <si>
    <t>https://twitter.com/librarie67</t>
  </si>
  <si>
    <t>https://twitter.com/pepipedroni</t>
  </si>
  <si>
    <t>https://twitter.com/fannierhyner</t>
  </si>
  <si>
    <t>https://twitter.com/alain_berset</t>
  </si>
  <si>
    <t>https://twitter.com/thomasarends5</t>
  </si>
  <si>
    <t>https://twitter.com/timetowakeupsw1</t>
  </si>
  <si>
    <t>https://twitter.com/luananussbaum</t>
  </si>
  <si>
    <t>https://twitter.com/jschnoya</t>
  </si>
  <si>
    <t>https://twitter.com/hellud123</t>
  </si>
  <si>
    <t>https://twitter.com/lemmyk79</t>
  </si>
  <si>
    <t>https://twitter.com/lupinien70</t>
  </si>
  <si>
    <t>https://twitter.com/kessy19721</t>
  </si>
  <si>
    <t>https://twitter.com/dummokratie</t>
  </si>
  <si>
    <t>https://twitter.com/teamwissen</t>
  </si>
  <si>
    <t>https://twitter.com/infokantonuri</t>
  </si>
  <si>
    <t>https://twitter.com/vbs_ddps</t>
  </si>
  <si>
    <t>https://twitter.com/fedpolch</t>
  </si>
  <si>
    <t>https://twitter.com/kaposg</t>
  </si>
  <si>
    <t>https://twitter.com/stadtrj</t>
  </si>
  <si>
    <t>https://twitter.com/covidiotench</t>
  </si>
  <si>
    <t>https://twitter.com/svpch</t>
  </si>
  <si>
    <t>https://twitter.com/inozzerr</t>
  </si>
  <si>
    <t>https://twitter.com/romyzurrer</t>
  </si>
  <si>
    <t>https://twitter.com/c_caviglia</t>
  </si>
  <si>
    <t>https://twitter.com/danny25338463</t>
  </si>
  <si>
    <t>https://twitter.com/bundesrat_ch</t>
  </si>
  <si>
    <t>https://twitter.com/bundeshaus_bern</t>
  </si>
  <si>
    <t>https://twitter.com/egyptian_debora</t>
  </si>
  <si>
    <t>https://twitter.com/berniebosshart</t>
  </si>
  <si>
    <t>https://twitter.com/da_vinci2007</t>
  </si>
  <si>
    <t>https://twitter.com/astrogator14</t>
  </si>
  <si>
    <t>https://twitter.com/medec_29</t>
  </si>
  <si>
    <t>https://twitter.com/stammwitztimo</t>
  </si>
  <si>
    <t>https://twitter.com/tantetv48</t>
  </si>
  <si>
    <t>https://twitter.com/deganisfabrizio</t>
  </si>
  <si>
    <t>https://twitter.com/thstoiker</t>
  </si>
  <si>
    <t>https://twitter.com/strubedgar</t>
  </si>
  <si>
    <t>https://twitter.com/klickhouse</t>
  </si>
  <si>
    <t>https://twitter.com/rolfwanner3</t>
  </si>
  <si>
    <t>https://twitter.com/felspass</t>
  </si>
  <si>
    <t>https://twitter.com/sophieachermann</t>
  </si>
  <si>
    <t>https://twitter.com/pirovanothomas</t>
  </si>
  <si>
    <t>https://twitter.com/erwinschmid</t>
  </si>
  <si>
    <t>https://twitter.com/florianinhauser</t>
  </si>
  <si>
    <t>https://twitter.com/elitesoldat1</t>
  </si>
  <si>
    <t>https://twitter.com/jaienviedecrier</t>
  </si>
  <si>
    <t>https://twitter.com/ad_bebopp</t>
  </si>
  <si>
    <t>https://twitter.com/andidreisiebner</t>
  </si>
  <si>
    <t>https://twitter.com/martin_mader_63</t>
  </si>
  <si>
    <t>https://twitter.com/toscanralph</t>
  </si>
  <si>
    <t>https://twitter.com/annettenimzik</t>
  </si>
  <si>
    <t>https://twitter.com/ralfpeter87</t>
  </si>
  <si>
    <t>https://twitter.com/lauraschwab10</t>
  </si>
  <si>
    <t>https://twitter.com/stahlzart</t>
  </si>
  <si>
    <t>https://twitter.com/joenuc</t>
  </si>
  <si>
    <t>https://twitter.com/alexanderfeuz</t>
  </si>
  <si>
    <t>https://twitter.com/brunnersoares</t>
  </si>
  <si>
    <t>https://twitter.com/parmeling</t>
  </si>
  <si>
    <t>https://twitter.com/phopart</t>
  </si>
  <si>
    <t>https://twitter.com/sqissc</t>
  </si>
  <si>
    <t>https://twitter.com/knackeboul</t>
  </si>
  <si>
    <t>https://twitter.com/improve_this</t>
  </si>
  <si>
    <t>https://twitter.com/rolfvmax</t>
  </si>
  <si>
    <t>https://twitter.com/diegute3</t>
  </si>
  <si>
    <t>https://twitter.com/patwittmer</t>
  </si>
  <si>
    <t>https://twitter.com/linkergruener</t>
  </si>
  <si>
    <t>https://twitter.com/marypop2701</t>
  </si>
  <si>
    <t>https://twitter.com/nzz</t>
  </si>
  <si>
    <t>https://twitter.com/elmarleimgruber</t>
  </si>
  <si>
    <t>https://twitter.com/hinterfragender</t>
  </si>
  <si>
    <t>https://twitter.com/dontmissmeathom</t>
  </si>
  <si>
    <t>https://twitter.com/elvira_greco</t>
  </si>
  <si>
    <t>https://twitter.com/newsslammer</t>
  </si>
  <si>
    <t>https://twitter.com/felixschneuwly</t>
  </si>
  <si>
    <t>https://twitter.com/urkantone</t>
  </si>
  <si>
    <t>https://twitter.com/firetruckmama</t>
  </si>
  <si>
    <t>https://twitter.com/felixkuhn9</t>
  </si>
  <si>
    <t>https://twitter.com/bohmesibyll</t>
  </si>
  <si>
    <t>https://twitter.com/elisabethtobler</t>
  </si>
  <si>
    <t>https://twitter.com/trusttheplan21</t>
  </si>
  <si>
    <t>https://twitter.com/nachdenker_ch</t>
  </si>
  <si>
    <t>https://twitter.com/thomecampo</t>
  </si>
  <si>
    <t>https://twitter.com/bettinagraf</t>
  </si>
  <si>
    <t>https://twitter.com/alehumanmovdoc</t>
  </si>
  <si>
    <t>https://twitter.com/gegen_oben</t>
  </si>
  <si>
    <t>https://twitter.com/fauschweiz</t>
  </si>
  <si>
    <t>https://twitter.com/arnogrueter</t>
  </si>
  <si>
    <t>https://twitter.com/eth</t>
  </si>
  <si>
    <t>https://twitter.com/stoesseldaniel</t>
  </si>
  <si>
    <t>https://twitter.com/ldv200</t>
  </si>
  <si>
    <t>https://twitter.com/bertifranz</t>
  </si>
  <si>
    <t>https://twitter.com/domiwaser</t>
  </si>
  <si>
    <t>https://twitter.com/hrdronline</t>
  </si>
  <si>
    <t>https://twitter.com/beobachtungsrat</t>
  </si>
  <si>
    <t>https://twitter.com/tweetreaktor</t>
  </si>
  <si>
    <t>https://twitter.com/dravenstales</t>
  </si>
  <si>
    <t>https://twitter.com/marzollinger</t>
  </si>
  <si>
    <t>https://twitter.com/josefwiederkehr</t>
  </si>
  <si>
    <t>https://twitter.com/lovelycolibri</t>
  </si>
  <si>
    <t>https://twitter.com/kinettehuber</t>
  </si>
  <si>
    <t>https://twitter.com/atsticks</t>
  </si>
  <si>
    <t>https://twitter.com/alba_saluda</t>
  </si>
  <si>
    <t>https://twitter.com/vinyldata</t>
  </si>
  <si>
    <t>https://twitter.com/bjoern_obrecht</t>
  </si>
  <si>
    <t>https://twitter.com/wolebar</t>
  </si>
  <si>
    <t>https://twitter.com/f_home340</t>
  </si>
  <si>
    <t>https://twitter.com/besorgtebrgeri2</t>
  </si>
  <si>
    <t>https://twitter.com/serclarrow</t>
  </si>
  <si>
    <t>https://twitter.com/pbruegger</t>
  </si>
  <si>
    <t>https://twitter.com/gerotara</t>
  </si>
  <si>
    <t>https://twitter.com/gonzalofotograf</t>
  </si>
  <si>
    <t>https://twitter.com/bremerguenter</t>
  </si>
  <si>
    <t>https://twitter.com/ipinky77</t>
  </si>
  <si>
    <t>https://twitter.com/mister_eichi</t>
  </si>
  <si>
    <t>https://twitter.com/redfish65730540</t>
  </si>
  <si>
    <t>https://twitter.com/appleretweetbot</t>
  </si>
  <si>
    <t>https://twitter.com/schutzmaskenka1</t>
  </si>
  <si>
    <t>https://twitter.com/antjehermenau</t>
  </si>
  <si>
    <t>https://twitter.com/lawandwomen</t>
  </si>
  <si>
    <t>https://twitter.com/evoweb2015</t>
  </si>
  <si>
    <t>https://twitter.com/schmitt23306661</t>
  </si>
  <si>
    <t>https://twitter.com/helenehargeshe1</t>
  </si>
  <si>
    <t>https://twitter.com/eric_maechler</t>
  </si>
  <si>
    <t>https://twitter.com/srf</t>
  </si>
  <si>
    <t>https://twitter.com/karlerbach</t>
  </si>
  <si>
    <t>https://twitter.com/alessiaagali</t>
  </si>
  <si>
    <t>https://twitter.com/berliner1404</t>
  </si>
  <si>
    <t>https://twitter.com/wysswilhelm</t>
  </si>
  <si>
    <t>https://twitter.com/carseri</t>
  </si>
  <si>
    <t>https://twitter.com/natasja_sommer</t>
  </si>
  <si>
    <t>https://twitter.com/skepteis</t>
  </si>
  <si>
    <t>https://twitter.com/ecom_ki</t>
  </si>
  <si>
    <t>https://twitter.com/hoidu13</t>
  </si>
  <si>
    <t>https://twitter.com/ppsde</t>
  </si>
  <si>
    <t>https://twitter.com/langstrumpfpipo</t>
  </si>
  <si>
    <t>https://twitter.com/minlimarti</t>
  </si>
  <si>
    <t>https://twitter.com/clafvaud</t>
  </si>
  <si>
    <t>https://twitter.com/alliancef_fr</t>
  </si>
  <si>
    <t>https://twitter.com/gleannmyllan</t>
  </si>
  <si>
    <t>https://twitter.com/ejpd_dfjp_dfgp</t>
  </si>
  <si>
    <t>https://twitter.com/gruenenetzwerke</t>
  </si>
  <si>
    <t>https://twitter.com/gruenezuerich</t>
  </si>
  <si>
    <t>https://twitter.com/1quolts</t>
  </si>
  <si>
    <t>https://twitter.com/lisawitzig55</t>
  </si>
  <si>
    <t>https://twitter.com/1_airdefender</t>
  </si>
  <si>
    <t>https://twitter.com/tbh80</t>
  </si>
  <si>
    <t>https://twitter.com/hazanirayidfada</t>
  </si>
  <si>
    <t>https://twitter.com/morvjn</t>
  </si>
  <si>
    <t>https://twitter.com/feusl</t>
  </si>
  <si>
    <t>https://twitter.com/markusboeni</t>
  </si>
  <si>
    <t>https://twitter.com/smbith1</t>
  </si>
  <si>
    <t>https://twitter.com/senhubert</t>
  </si>
  <si>
    <t>https://twitter.com/20min</t>
  </si>
  <si>
    <t>https://twitter.com/theobject19</t>
  </si>
  <si>
    <t>https://twitter.com/missmorlord</t>
  </si>
  <si>
    <t>https://twitter.com/ignaziocassis</t>
  </si>
  <si>
    <t>https://twitter.com/s_sommaruga</t>
  </si>
  <si>
    <t>https://twitter.com/violapamherd</t>
  </si>
  <si>
    <t>https://twitter.com/anjaboog</t>
  </si>
  <si>
    <t>https://twitter.com/kumadan3</t>
  </si>
  <si>
    <t>https://twitter.com/cwasi</t>
  </si>
  <si>
    <t>https://twitter.com/lo3ru</t>
  </si>
  <si>
    <t>https://twitter.com/tlprinceitisme</t>
  </si>
  <si>
    <t>https://twitter.com/gastrosuissech</t>
  </si>
  <si>
    <t>https://twitter.com/postcovid_ch</t>
  </si>
  <si>
    <t>https://twitter.com/alexskotnikov</t>
  </si>
  <si>
    <t>https://twitter.com/dtigurin</t>
  </si>
  <si>
    <t>https://twitter.com/ellie_mae_b</t>
  </si>
  <si>
    <t>https://twitter.com/ihobans</t>
  </si>
  <si>
    <t>https://twitter.com/liffersgert</t>
  </si>
  <si>
    <t>https://twitter.com/imtiergarten</t>
  </si>
  <si>
    <t>https://twitter.com/marcbuergi</t>
  </si>
  <si>
    <t>https://twitter.com/peter_nater</t>
  </si>
  <si>
    <t>https://twitter.com/hardmanpolitics</t>
  </si>
  <si>
    <t>https://twitter.com/grunliberale</t>
  </si>
  <si>
    <t>https://twitter.com/gruenech</t>
  </si>
  <si>
    <t>https://twitter.com/mayagraf_bl</t>
  </si>
  <si>
    <t>https://twitter.com/kathrinbertschy</t>
  </si>
  <si>
    <t>https://twitter.com/koeterrasse45</t>
  </si>
  <si>
    <t>https://twitter.com/fedorov91403625</t>
  </si>
  <si>
    <t>https://twitter.com/futurict</t>
  </si>
  <si>
    <t>https://twitter.com/jessicazuber_</t>
  </si>
  <si>
    <t>https://twitter.com/sibelarslanbs</t>
  </si>
  <si>
    <t>https://twitter.com/wahlforschung0</t>
  </si>
  <si>
    <t>https://twitter.com/gabrielaallema2</t>
  </si>
  <si>
    <t>https://twitter.com/gerhardkeller7</t>
  </si>
  <si>
    <t>https://twitter.com/rwmarti</t>
  </si>
  <si>
    <t>https://twitter.com/niknuspliger</t>
  </si>
  <si>
    <t>https://twitter.com/challandesanne</t>
  </si>
  <si>
    <t>https://twitter.com/boschs_owl</t>
  </si>
  <si>
    <t>https://twitter.com/knallfrog</t>
  </si>
  <si>
    <t>https://twitter.com/rahel_estermann</t>
  </si>
  <si>
    <t>https://twitter.com/mzeckra</t>
  </si>
  <si>
    <t>https://twitter.com/ronaldjoho</t>
  </si>
  <si>
    <t>https://twitter.com/duromillionaer</t>
  </si>
  <si>
    <t>https://twitter.com/br_sprecher</t>
  </si>
  <si>
    <t>https://twitter.com/aroley_irl</t>
  </si>
  <si>
    <t>https://twitter.com/steschny</t>
  </si>
  <si>
    <t>https://twitter.com/doktorkohl</t>
  </si>
  <si>
    <t>https://twitter.com/p_le_fort</t>
  </si>
  <si>
    <t>https://twitter.com/guacamole_2018</t>
  </si>
  <si>
    <t>https://twitter.com/grandemourinho</t>
  </si>
  <si>
    <t>https://twitter.com/jergstacher</t>
  </si>
  <si>
    <t>https://twitter.com/martyschaer</t>
  </si>
  <si>
    <t>https://twitter.com/ivoschindelholz</t>
  </si>
  <si>
    <t>https://twitter.com/sancho_libre</t>
  </si>
  <si>
    <t>https://twitter.com/bornhansulrich</t>
  </si>
  <si>
    <t>https://twitter.com/antoniasantschi</t>
  </si>
  <si>
    <t>https://twitter.com/sacha81</t>
  </si>
  <si>
    <t>https://twitter.com/swissteslaphile</t>
  </si>
  <si>
    <t>https://twitter.com/tonjazuercher</t>
  </si>
  <si>
    <t>https://twitter.com/elawunder</t>
  </si>
  <si>
    <t>https://twitter.com/bassteo</t>
  </si>
  <si>
    <t>https://twitter.com/dede71mueller</t>
  </si>
  <si>
    <t>https://twitter.com/rogerluethy</t>
  </si>
  <si>
    <t>https://twitter.com/pqsl99</t>
  </si>
  <si>
    <t>https://twitter.com/sarah_wyss</t>
  </si>
  <si>
    <t>https://twitter.com/cor_999</t>
  </si>
  <si>
    <t>https://twitter.com/kurzkim</t>
  </si>
  <si>
    <t>https://twitter.com/johnnnee</t>
  </si>
  <si>
    <t>https://twitter.com/openly_biased</t>
  </si>
  <si>
    <t>https://twitter.com/claudiavetter3</t>
  </si>
  <si>
    <t>https://twitter.com/zwei_bein</t>
  </si>
  <si>
    <t>https://twitter.com/copymaster</t>
  </si>
  <si>
    <t>https://twitter.com/silastayathome</t>
  </si>
  <si>
    <t>https://twitter.com/fischmamafisch</t>
  </si>
  <si>
    <t>https://twitter.com/joachim24790310</t>
  </si>
  <si>
    <t>https://twitter.com/diuuk</t>
  </si>
  <si>
    <t>https://twitter.com/pfirsichbluet</t>
  </si>
  <si>
    <t>https://twitter.com/christianbeck_</t>
  </si>
  <si>
    <t>https://twitter.com/7uendel</t>
  </si>
  <si>
    <t>https://twitter.com/punisherpierre</t>
  </si>
  <si>
    <t>https://twitter.com/erdenbuergerin1</t>
  </si>
  <si>
    <t>https://twitter.com/moliecht</t>
  </si>
  <si>
    <t>https://twitter.com/xeophin</t>
  </si>
  <si>
    <t>https://twitter.com/ixistenz</t>
  </si>
  <si>
    <t>https://twitter.com/freezone76</t>
  </si>
  <si>
    <t>https://twitter.com/frankth86697849</t>
  </si>
  <si>
    <t>https://twitter.com/drumcodeuk</t>
  </si>
  <si>
    <t>https://twitter.com/domzscho</t>
  </si>
  <si>
    <t>https://twitter.com/gabrielathurg</t>
  </si>
  <si>
    <t>https://twitter.com/tekcins</t>
  </si>
  <si>
    <t>https://twitter.com/ooswald</t>
  </si>
  <si>
    <t>https://twitter.com/bildungsicherch</t>
  </si>
  <si>
    <t>https://twitter.com/glptbollinger</t>
  </si>
  <si>
    <t>https://twitter.com/dari0x</t>
  </si>
  <si>
    <t>https://twitter.com/megafon_rs_bern</t>
  </si>
  <si>
    <t>https://twitter.com/antifajenny</t>
  </si>
  <si>
    <t>https://twitter.com/huttetomdie</t>
  </si>
  <si>
    <t>https://twitter.com/mathysroland</t>
  </si>
  <si>
    <t>https://twitter.com/elibu</t>
  </si>
  <si>
    <t>https://twitter.com/roli1959</t>
  </si>
  <si>
    <t>https://twitter.com/peterfreakwater</t>
  </si>
  <si>
    <t>https://twitter.com/thom71343318</t>
  </si>
  <si>
    <t>https://twitter.com/mbaerlocher</t>
  </si>
  <si>
    <t>https://twitter.com/laeripatrizia</t>
  </si>
  <si>
    <t>https://twitter.com/nadinejurgensen</t>
  </si>
  <si>
    <t>https://twitter.com/metamythos</t>
  </si>
  <si>
    <t>https://twitter.com/margritstamm</t>
  </si>
  <si>
    <t>https://twitter.com/alexaregger</t>
  </si>
  <si>
    <t>https://twitter.com/diefeministen</t>
  </si>
  <si>
    <t>https://twitter.com/rosensteinsasha</t>
  </si>
  <si>
    <t>https://twitter.com/spzuerich</t>
  </si>
  <si>
    <t>https://twitter.com/gabrielvetter</t>
  </si>
  <si>
    <t>https://twitter.com/lmzurich</t>
  </si>
  <si>
    <t>https://twitter.com/heinrichheine15</t>
  </si>
  <si>
    <t>https://twitter.com/cr_schmid</t>
  </si>
  <si>
    <t>https://twitter.com/veritaslos</t>
  </si>
  <si>
    <t>https://twitter.com/rschreibt</t>
  </si>
  <si>
    <t>https://twitter.com/cocoz62277008</t>
  </si>
  <si>
    <t>https://twitter.com/mitte_centre</t>
  </si>
  <si>
    <t>https://twitter.com/angelika_ruider</t>
  </si>
  <si>
    <t>https://twitter.com/kiser__tim</t>
  </si>
  <si>
    <t>https://twitter.com/raphaelseunig</t>
  </si>
  <si>
    <t>https://twitter.com/eidgenossepeter</t>
  </si>
  <si>
    <t>https://twitter.com/gaultmilieu</t>
  </si>
  <si>
    <t>https://twitter.com/rizziesther</t>
  </si>
  <si>
    <t>https://twitter.com/annekanne77</t>
  </si>
  <si>
    <t>https://twitter.com/puerrom</t>
  </si>
  <si>
    <t>https://twitter.com/opakoebi</t>
  </si>
  <si>
    <t>https://twitter.com/ver7t</t>
  </si>
  <si>
    <t>https://twitter.com/carlogrillo10</t>
  </si>
  <si>
    <t>https://twitter.com/chayo_77</t>
  </si>
  <si>
    <t>https://twitter.com/rv7759094603</t>
  </si>
  <si>
    <t>https://twitter.com/nette_wolke</t>
  </si>
  <si>
    <t>https://twitter.com/skywalker5054</t>
  </si>
  <si>
    <t>https://twitter.com/patrickmatusz</t>
  </si>
  <si>
    <t>https://twitter.com/fairy6493</t>
  </si>
  <si>
    <t>https://twitter.com/krachenwil</t>
  </si>
  <si>
    <t>https://twitter.com/lernchance</t>
  </si>
  <si>
    <t>https://twitter.com/hofnaerrin</t>
  </si>
  <si>
    <t>https://twitter.com/tla62</t>
  </si>
  <si>
    <t>https://twitter.com/schaefershf</t>
  </si>
  <si>
    <t>https://twitter.com/politikfragen</t>
  </si>
  <si>
    <t>https://twitter.com/fehlundtadel</t>
  </si>
  <si>
    <t>https://twitter.com/edi_dfi</t>
  </si>
  <si>
    <t>https://twitter.com/sabinezhberlin</t>
  </si>
  <si>
    <t>https://twitter.com/itwomeneth</t>
  </si>
  <si>
    <t>https://twitter.com/ninowilkins</t>
  </si>
  <si>
    <t>https://twitter.com/br_</t>
  </si>
  <si>
    <t>https://twitter.com/meyer_mattea</t>
  </si>
  <si>
    <t>https://twitter.com/christamarkwald</t>
  </si>
  <si>
    <t>https://twitter.com/gerhardpfister</t>
  </si>
  <si>
    <t>https://twitter.com/tiana_moser</t>
  </si>
  <si>
    <t>https://twitter.com/ompwashington</t>
  </si>
  <si>
    <t>https://twitter.com/koblerev</t>
  </si>
  <si>
    <t>https://twitter.com/massimodiana</t>
  </si>
  <si>
    <t>https://twitter.com/sr</t>
  </si>
  <si>
    <t>https://twitter.com/m_hof</t>
  </si>
  <si>
    <t>https://twitter.com/dani_allemann</t>
  </si>
  <si>
    <t>https://twitter.com/zukunftch</t>
  </si>
  <si>
    <t>https://twitter.com/miperrico</t>
  </si>
  <si>
    <t>https://twitter.com/remolamotta</t>
  </si>
  <si>
    <t>https://twitter.com/crusty20041</t>
  </si>
  <si>
    <t>https://twitter.com/marcandri</t>
  </si>
  <si>
    <t>https://twitter.com/karniggels</t>
  </si>
  <si>
    <t>https://twitter.com/christineloriol</t>
  </si>
  <si>
    <t>https://twitter.com/patrick_kuenzle</t>
  </si>
  <si>
    <t>https://twitter.com/007_what_else</t>
  </si>
  <si>
    <t>https://twitter.com/nzzschweiz</t>
  </si>
  <si>
    <t>https://twitter.com/fumagalli_a</t>
  </si>
  <si>
    <t>https://twitter.com/laliberte</t>
  </si>
  <si>
    <t>https://twitter.com/cee_spectacles</t>
  </si>
  <si>
    <t>https://twitter.com/ninubinu</t>
  </si>
  <si>
    <t>https://twitter.com/wemakeit</t>
  </si>
  <si>
    <t>https://twitter.com/sofami_repe</t>
  </si>
  <si>
    <t>https://twitter.com/vancreutzfeldt</t>
  </si>
  <si>
    <t>https://twitter.com/shv_fssf</t>
  </si>
  <si>
    <t>https://twitter.com/alescha02</t>
  </si>
  <si>
    <t>https://twitter.com/chruezlinge</t>
  </si>
  <si>
    <t>https://twitter.com/ch_lohr</t>
  </si>
  <si>
    <t>https://twitter.com/reinhard481</t>
  </si>
  <si>
    <t>https://twitter.com/lukasvbuerkli</t>
  </si>
  <si>
    <t>https://twitter.com/koeppelroger</t>
  </si>
  <si>
    <t>https://twitter.com/actaveritas</t>
  </si>
  <si>
    <t>https://twitter.com/dboppch</t>
  </si>
  <si>
    <t>https://twitter.com/swiesandraa</t>
  </si>
  <si>
    <t>https://twitter.com/ladina_kirchen</t>
  </si>
  <si>
    <t>https://twitter.com/fwasserfallen</t>
  </si>
  <si>
    <t>https://twitter.com/schubrun</t>
  </si>
  <si>
    <t>https://twitter.com/calien_666</t>
  </si>
  <si>
    <t>https://twitter.com/denniskberlin</t>
  </si>
  <si>
    <t>https://twitter.com/lifeki78</t>
  </si>
  <si>
    <t>https://twitter.com/flug521</t>
  </si>
  <si>
    <t>https://twitter.com/mxpx1981</t>
  </si>
  <si>
    <t>https://twitter.com/rcgr_ch</t>
  </si>
  <si>
    <t>https://twitter.com/charlyeinstein</t>
  </si>
  <si>
    <t>https://twitter.com/midebkue</t>
  </si>
  <si>
    <t>https://twitter.com/bittereslachen</t>
  </si>
  <si>
    <t>https://twitter.com/adrianoaguzzi</t>
  </si>
  <si>
    <t>https://twitter.com/nicolegbel3</t>
  </si>
  <si>
    <t>https://twitter.com/andreaschaelch1</t>
  </si>
  <si>
    <t>https://twitter.com/parlch</t>
  </si>
  <si>
    <t>https://twitter.com/andresyvonne</t>
  </si>
  <si>
    <t>https://twitter.com/hrsuit</t>
  </si>
  <si>
    <t>https://twitter.com/cowaser</t>
  </si>
  <si>
    <t>https://twitter.com/thinktwice_gell</t>
  </si>
  <si>
    <t>https://twitter.com/danieleulrich</t>
  </si>
  <si>
    <t>https://twitter.com/freakpants</t>
  </si>
  <si>
    <t>https://twitter.com/edw_tweet</t>
  </si>
  <si>
    <t>https://twitter.com/rosmarietoggwe1</t>
  </si>
  <si>
    <t>https://twitter.com/ogimichael</t>
  </si>
  <si>
    <t>https://twitter.com/strebelluca</t>
  </si>
  <si>
    <t>https://twitter.com/alp_trader</t>
  </si>
  <si>
    <t>https://twitter.com/romanambuehl</t>
  </si>
  <si>
    <t>https://twitter.com/castlemead</t>
  </si>
  <si>
    <t>https://twitter.com/bildungslandnrw</t>
  </si>
  <si>
    <t>https://twitter.com/missbaybee_de</t>
  </si>
  <si>
    <t>https://twitter.com/gonzoweirdworld</t>
  </si>
  <si>
    <t>https://twitter.com/bab_berlin</t>
  </si>
  <si>
    <t>https://twitter.com/zh_city</t>
  </si>
  <si>
    <t>https://twitter.com/leckerbisse</t>
  </si>
  <si>
    <t>https://twitter.com/pascalpfister</t>
  </si>
  <si>
    <t>https://twitter.com/hungrydoh</t>
  </si>
  <si>
    <t>bluebpp
@Blickch Deshalb kommen die Chaoten
aus dem linken Lager. Sozialisten,
die für ihr eigenes Versagen den
Staat veran… https://t.co/cptlUx5vEX</t>
  </si>
  <si>
    <t xml:space="preserve">blickch
</t>
  </si>
  <si>
    <t>shinjo55
RT @deville_late: Das Putzpersonal
im Bundeshaus kennt alle Geheimnisse
– TV-Anwältin @michellemming wittert
Karrierechancen für Reinigungs…</t>
  </si>
  <si>
    <t>michellemming
RT @deville_late: Das Putzpersonal
im Bundeshaus kennt alle Geheimnisse
– TV-Anwältin @michellemming wittert
Karrierechancen für Reinigungs…</t>
  </si>
  <si>
    <t>deville_late
Das Putzpersonal im Bundeshaus
kennt alle Geheimnisse – TV-Anwältin
@michellemming wittert Karrierechancen
für Rein… https://t.co/6nVvdis1Hq</t>
  </si>
  <si>
    <t>frauenbundch
RT @alliance_F: #frauensession2021:
Wir sind bereits bei über 10'000
CHF - herzlichen Dank an alle,
die bereits gespendet haben. _xD83D__xDC90_
Damit wi…</t>
  </si>
  <si>
    <t>alliance_f
Herzlichen Dank an alle, die die
#frauensession2021 bereits finanziell
unterstützen. Wir sind bei über
17'000 CHF,… https://t.co/n5kQUSBfF0</t>
  </si>
  <si>
    <t>rechts_populist
In Nordkorea nennt man es Propaganda
Hier ist es Werbung für beste Impfung
die es jemals gegeben hat!… https://t.co/azZBmpyaAF</t>
  </si>
  <si>
    <t>uschuepbach
@EduardGrnwald @SandroBrotz @AndreasGerber12
@jungesvp Man muss das nur richtig
einordnen. Es handelt sich hier
um… https://t.co/hefw4jnt1I</t>
  </si>
  <si>
    <t xml:space="preserve">jungesvp
</t>
  </si>
  <si>
    <t xml:space="preserve">andreasgerber12
</t>
  </si>
  <si>
    <t xml:space="preserve">sandrobrotz
</t>
  </si>
  <si>
    <t>eduardgrnwald
Zu BR Maurer fehlen mir absolut
die Worte: Er wollte am 1. Mai
alles öffnen! Die anderen sind
auch nicht viel bess… https://t.co/3Ts1r6gXed</t>
  </si>
  <si>
    <t>webergobet
RT @alliance_F: #frauensession2021:
Wir sind bereits bei über 10'000
CHF - herzlichen Dank an alle,
die bereits gespendet haben. _xD83D__xDC90_
Damit wi…</t>
  </si>
  <si>
    <t>chvuille
RT @nau_live: Die #Schweiz hat
bisher noch keine grosse Impf-Werbekampagne
für die Covid-Impfung. Das #BAG
will aber bald vermehrt für die…</t>
  </si>
  <si>
    <t>nau_live
Am Mittwoch lockerte der Bundesrat
die Corona-Massnahmen. Schlittert
die #Schweiz nun in eine dritte
Welle? Retten… https://t.co/8k6NMHFGqg</t>
  </si>
  <si>
    <t>kampagnenleiter
RT @FDP_Liberalen: Informieren,
impfen, testen: @petragoessi fordert
eine Informationskampagne des @bag_ofsp_ufsp
um über die Impfung und T…</t>
  </si>
  <si>
    <t xml:space="preserve">bag_ofsp_ufsp
</t>
  </si>
  <si>
    <t>petragoessi
RT @FDP_Liberalen: Informieren,
impfen, testen: @petragoessi fordert
eine Informationskampagne des @bag_ofsp_ufsp
um über die Impfung und T…</t>
  </si>
  <si>
    <t>fdp_liberalen
Informieren, impfen, testen: @petragoessi
fordert eine Informationskampagne
des @bag_ofsp_ufsp um über die
Impfung… https://t.co/FXpAre2vtW</t>
  </si>
  <si>
    <t>schuhmacherchr2
@florinschuetz @MartinA52050548
Der Typ ist einfach zum_xD83E__xDD2E_. Um das
Bundeshaus zu reinigen und sonstige
Sch...arbeite… https://t.co/SCcyocYM4I</t>
  </si>
  <si>
    <t xml:space="preserve">florinschuetz
</t>
  </si>
  <si>
    <t xml:space="preserve">martina52050548
</t>
  </si>
  <si>
    <t>lisa_christ_
Politiker*innen, die eine solche
Politik verfolgen und damit willentlich
einen Teil ihrer Bevölkerung benachteilige…
https://t.co/WYLPXeFnYW</t>
  </si>
  <si>
    <t>ragnaros2020
@Michael73827437 @MartinCJanssen
@SwissScience_TF Korrupt durch
und durch, offenbar will das die
Mehrheit nicht seh… https://t.co/PpSV1Oq5G4</t>
  </si>
  <si>
    <t xml:space="preserve">swissscience_tf
</t>
  </si>
  <si>
    <t>martincjanssen
RT @nau_live: Von 1,12 auf 1,04
auf 1,01 auf nun plötzlich 0,96.
Der R-Wert wird laufend nach unten
korrigiert. Was steckt dahinter?
Und ka…</t>
  </si>
  <si>
    <t>maria77684911
Bundesrat Alain Berset und der
Bundesrat als Sänger um Bundeshaus
https://t.co/QKOFxo39k2 via @YouTube</t>
  </si>
  <si>
    <t xml:space="preserve">youtube
</t>
  </si>
  <si>
    <t>jobstwagner
Welche Agentur(en) macht/en diese
millionschweren Kampagnen des ⁦@BAG_OFSP_UFSP⁩
und wie erfolgten die Ausschreibun…
https://t.co/VZug27HQaa</t>
  </si>
  <si>
    <t>dailytalk
RT @jobstwagner: Welche Agentur(en)
macht/en diese millionschweren
Kampagnen des ⁦@BAG_OFSP_UFSP⁩
und wie erfolgten die Ausschreibungen?
Da…</t>
  </si>
  <si>
    <t>hller6
@swiss_lol @staub_bernice Medienkontrolle
ist in der CH schon länger Realität.
3 Millionen Extrablätter Zeitung
der… https://t.co/1tgetbvPHR</t>
  </si>
  <si>
    <t xml:space="preserve">staub_bernice
</t>
  </si>
  <si>
    <t xml:space="preserve">swiss_lol
</t>
  </si>
  <si>
    <t>gorasman
@infosperber SRF, BAG und Bundeshaus
verstehen auch nicht, weshalb Masken
zu 99% nur der Verbreitung von
Viren, Bak… https://t.co/hstXxHfMIA</t>
  </si>
  <si>
    <t xml:space="preserve">infosperber
</t>
  </si>
  <si>
    <t>nzahn42
Wusste gar nicht, dass @watson_news
eine Bundeshaus Live-Berichterstattung
hat... https://t.co/xF3scBVKnw</t>
  </si>
  <si>
    <t xml:space="preserve">watson_news
</t>
  </si>
  <si>
    <t>ollafischer
@RetoLiniger @oliverlutz1 @thomas_aeschi
Auf Twitter können wirnihn langweilig
finden. Im Bundeshaus ist er mit
sei… https://t.co/73XJQNoujj</t>
  </si>
  <si>
    <t xml:space="preserve">oliverlutz1
</t>
  </si>
  <si>
    <t xml:space="preserve">retoliniger
</t>
  </si>
  <si>
    <t>thomas_aeschi
⁦@SVPch⁩ kritisiert Intensivbetten-Abbau
⁦@alain_berset⁩ ⁦@BAG_OFSP_UFSP⁩
https://t.co/LLyfAqjKg6</t>
  </si>
  <si>
    <t>frankmenger
https://t.co/CR0rEcW0sU</t>
  </si>
  <si>
    <t>fdp_luzern
RT @FDP_Liberalen: Informieren,
impfen, testen: @petragoessi fordert
eine Informationskampagne des @bag_ofsp_ufsp
um über die Impfung und T…</t>
  </si>
  <si>
    <t>sgruninger
15/ ... [0] https://t.co/XiZIntI5WE
[1] https://t.co/jZlLjJ47MP [2]
https://t.co/7mHt61m6a0 [3]… https://t.co/s69ajrRRtt</t>
  </si>
  <si>
    <t>nicolaforster
RT @alliance_F: #50JahreDemokratie:
Die #frauensession2021 ist DER
Anlass des Jahres für #Gleichstellung
in der _xD83C__xDDE8__xD83C__xDDED_. Mit deiner Spende
hilfs…</t>
  </si>
  <si>
    <t>grglktrn
RT @EvaHerzog_BS: Es braucht differenzierte
Kriterien für Kulturveranstaltungen!
„Die Basler Ständerätin Eva Herzog
hat das «Basler Konzep…</t>
  </si>
  <si>
    <t>evaherzog_bs
Es braucht differenzierte Kriterien
für Kulturveranstaltungen! „Die
Basler Ständerätin Eva Herzog hat
das «Basler… https://t.co/dEfmqGTV1i</t>
  </si>
  <si>
    <t>tomkellerbasel
RT @EvaHerzog_BS: Es braucht differenzierte
Kriterien für Kulturveranstaltungen!
„Die Basler Ständerätin Eva Herzog
hat das «Basler Konzep…</t>
  </si>
  <si>
    <t>yferi
RT @alliance_F: #50JahreDemokratie:
Die #frauensession2021 ist DER
Anlass des Jahres für #Gleichstellung
in der _xD83C__xDDE8__xD83C__xDDED_. Mit deiner Spende
hilfs…</t>
  </si>
  <si>
    <t>kurtthomasstoc1
@srfnews Es wird Zeit dafür, wie
weiland Dutti wieder einmal einen
Pflasterstein ins Bundeshaus zu
werfen. Auf dass… https://t.co/1iOLbQNoeT</t>
  </si>
  <si>
    <t xml:space="preserve">srfnews
</t>
  </si>
  <si>
    <t>anninafro
RT @alliance_F: #50JahreDemokratie:
Die #frauensession2021 ist DER
Anlass des Jahres für #Gleichstellung
in der _xD83C__xDDE8__xD83C__xDDED_. Mit deiner Spende
hilfs…</t>
  </si>
  <si>
    <t>jostjost4
RT @svpzh: Die Linke zeigt ihr
wahres Gesicht: bedingungsloses
Grundeinkommen und Planwirtschaft,
auf alles weiss die SP eine Antwort
- nur…</t>
  </si>
  <si>
    <t>svpzh
Die Linke zeigt ihr wahres Gesicht:
bedingungsloses Grundeinkommen
und Planwirtschaft, auf alles weiss
die SP eine… https://t.co/R3PkzoKCqy</t>
  </si>
  <si>
    <t>kallipygos4
Offener Brief von Seraina W. ,
arbeitend im Gesundheitswesen.
Dieser Brief wurde von Seraina
W. an die meisten Kan… https://t.co/P4NpsoGKQV</t>
  </si>
  <si>
    <t>hm01869
@anhohX Das einzige offene Theater
der Schweiz befindet sich im Bundeshaus.
Jede Woche kostenlose Show. Bleiben
Sie zu Hause.</t>
  </si>
  <si>
    <t xml:space="preserve">anhohx
</t>
  </si>
  <si>
    <t>culturcafebrig
RT @evakuierenJETZT: Symbolische
Protestaktion vor dem Bundeshaus
in Bern zeigt: WIR HABEN PLATZ
// NOUS AVONS DE LA PLACE #evakuierenJETZT…</t>
  </si>
  <si>
    <t xml:space="preserve">evakuierenjetzt
</t>
  </si>
  <si>
    <t>waschbar21
@Possencurator ahh nein. Bundeshaus.
..Du meinst den Bundesbellwü..
stimmts?</t>
  </si>
  <si>
    <t xml:space="preserve">possencurator
</t>
  </si>
  <si>
    <t>hasscho
RT @hansjaaggi: @BucherManfred
hier der Berner Bernerhof (ursprünglich
ein Hotel, heute ein Bundeshaus)
https://t.co/KTxqvtCGDc</t>
  </si>
  <si>
    <t xml:space="preserve">buchermanfred
</t>
  </si>
  <si>
    <t xml:space="preserve">hansjaaggi
</t>
  </si>
  <si>
    <t>halpern_claude
RT @hansjaaggi: @BucherManfred
hier der Berner Bernerhof (ursprünglich
ein Hotel, heute ein Bundeshaus)
https://t.co/KTxqvtCGDc</t>
  </si>
  <si>
    <t>enzokenzo10
RT @hansjaaggi: @BucherManfred
hier der Berner Bernerhof (ursprünglich
ein Hotel, heute ein Bundeshaus)
https://t.co/KTxqvtCGDc</t>
  </si>
  <si>
    <t>lajuga
RT @alliance_F: #50JahreDemokratie:
Die #frauensession2021 ist DER
Anlass des Jahres für #Gleichstellung
in der _xD83C__xDDE8__xD83C__xDDED_. Mit deiner Spende
hilfs…</t>
  </si>
  <si>
    <t>kanal8610
Die SVP im Bundeshaus ist nichts
anderes als eine puberträre Pöbelbande
https://t.co/RhssrDrlX1</t>
  </si>
  <si>
    <t>peschemuller
Wie strunzdumm ist Chiesa? Die
Imperative, Forderungen und Drohungen
übertreffen ja noch den KO Tropf
Aeschi. Topp… https://t.co/grFLZ8c9oL</t>
  </si>
  <si>
    <t>librarie67
RT @svpzh: Die Linke zeigt ihr
wahres Gesicht: bedingungsloses
Grundeinkommen und Planwirtschaft,
auf alles weiss die SP eine Antwort
- nur…</t>
  </si>
  <si>
    <t>pepipedroni
RT @nau_live: Von 1,12 auf 1,04
auf 1,01 auf nun plötzlich 0,96.
Der R-Wert wird laufend nach unten
korrigiert. Was steckt dahinter?
Und ka…</t>
  </si>
  <si>
    <t>fannierhyner
RT @thomas_aeschi: ⁦⁦@alain_berset⁩
⁦@BAG_OFSP_UFSP⁩ verwenden sowieso
nur gerade diejenigen Richtwerte,
die die eigene Strategie (Lockdown…</t>
  </si>
  <si>
    <t xml:space="preserve">alain_berset
</t>
  </si>
  <si>
    <t>thomasarends5
RT @thomas_aeschi: ⁦⁦@alain_berset⁩
⁦@BAG_OFSP_UFSP⁩ verwenden sowieso
nur gerade diejenigen Richtwerte,
die die eigene Strategie (Lockdown…</t>
  </si>
  <si>
    <t>timetowakeupsw1
RT @LuanaNussbaum: Der R-Wert sinkt
auf unter 1,0 – und war offenbar
auch davor viel zu hoch geschätzt.
Das Fundament der Corona-Pandemie
u…</t>
  </si>
  <si>
    <t>luananussbaum
Die Bundesratentscheide scheinen
eine Art Gezeitenkräfte auf den
R-Wert zu haben. Vor den Entscheiden
kommt es rege… https://t.co/ilDDoO4Ofb</t>
  </si>
  <si>
    <t>jschnoya
RT @LuanaNussbaum: Der R-Wert sinkt
auf unter 1,0 – und war offenbar
auch davor viel zu hoch geschätzt.
Das Fundament der Corona-Pandemie
u…</t>
  </si>
  <si>
    <t>hellud123
RT @LuanaNussbaum: Der R-Wert sinkt
auf unter 1,0 – und war offenbar
auch davor viel zu hoch geschätzt.
Das Fundament der Corona-Pandemie
u…</t>
  </si>
  <si>
    <t>lemmyk79
RT @LuanaNussbaum: Der R-Wert sinkt
auf unter 1,0 – und war offenbar
auch davor viel zu hoch geschätzt.
Das Fundament der Corona-Pandemie
u…</t>
  </si>
  <si>
    <t>lupinien70
RT @LuanaNussbaum: Der R-Wert sinkt
auf unter 1,0 – und war offenbar
auch davor viel zu hoch geschätzt.
Das Fundament der Corona-Pandemie
u…</t>
  </si>
  <si>
    <t>kessy19721
RT @LuanaNussbaum: Der R-Wert sinkt
auf unter 1,0 – und war offenbar
auch davor viel zu hoch geschätzt.
Das Fundament der Corona-Pandemie
u…</t>
  </si>
  <si>
    <t>dummokratie
RT @LuanaNussbaum: Der R-Wert sinkt
auf unter 1,0 – und war offenbar
auch davor viel zu hoch geschätzt.
Das Fundament der Corona-Pandemie
u…</t>
  </si>
  <si>
    <t>teamwissen
@SVPch Ihr züchtet mit eurem Verhalten
Terroristen, welche euch im Bundeshaus
überrumpeln wollen. Ich hoffe ihr
sei… https://t.co/ZThClEtsJY</t>
  </si>
  <si>
    <t xml:space="preserve">infokantonuri
</t>
  </si>
  <si>
    <t xml:space="preserve">vbs_ddps
</t>
  </si>
  <si>
    <t xml:space="preserve">fedpolch
</t>
  </si>
  <si>
    <t xml:space="preserve">kaposg
</t>
  </si>
  <si>
    <t xml:space="preserve">stadtrj
</t>
  </si>
  <si>
    <t xml:space="preserve">covidiotench
</t>
  </si>
  <si>
    <t xml:space="preserve">svpch
</t>
  </si>
  <si>
    <t>inozzerr
RT @alliance_F: Crowdfunding-Start
für die #frauensession2021! Mit
deiner Unterstützung werden am
29./30. Okt. 246 demokratisch gewählte
Fr…</t>
  </si>
  <si>
    <t>romyzurrer
RT @svpzh: Die Linke zeigt ihr
wahres Gesicht: bedingungsloses
Grundeinkommen und Planwirtschaft,
auf alles weiss die SP eine Antwort
- nur…</t>
  </si>
  <si>
    <t>c_caviglia
Bitte, bitte spendet für die Frauensession
im Bundeshaus. Ich will auch mal
Politik machen. https://t.co/fzx3eIwi5v</t>
  </si>
  <si>
    <t>danny25338463
... kann ja mal passieren ... @Bundeshaus_Bern
@Bundesrat_CH p.s.: #FreeAssangeNOW
https://t.co/jCyzUMjJwu</t>
  </si>
  <si>
    <t>bundesrat_ch
Liebe Mitbürger/innen Die heutige
Medienkonferenz findet auf der
Bundeshaus-Terrasse statt. Herzlichst</t>
  </si>
  <si>
    <t>bundeshaus_bern
Science Diplomacy und grenzüberschreitende
Zusammenarbeit im Zentrum des Treffens
der deutschsprachigen Aussenminis…
https://t.co/NgID8qtvCB</t>
  </si>
  <si>
    <t>egyptian_debora
RT @LuanaNussbaum: Der R-Wert sinkt
auf unter 1,0 – und war offenbar
auch davor viel zu hoch geschätzt.
Das Fundament der Corona-Pandemie
u…</t>
  </si>
  <si>
    <t>berniebosshart
RT @thomas_aeschi: ⁦⁦@alain_berset⁩
⁦@BAG_OFSP_UFSP⁩ verwenden sowieso
nur gerade diejenigen Richtwerte,
die die eigene Strategie (Lockdown…</t>
  </si>
  <si>
    <t>da_vinci2007
Immer und immer wieder die gleiche
Scheisse der Regierung!!! Das steckt
dahinter: R-Wert erneut nach unten
korrigie… https://t.co/FygplRnTWY</t>
  </si>
  <si>
    <t>astrogator14
RT @da_vinci2007: Immer und immer
wieder die gleiche Scheisse der
Regierung!!! Das steckt dahinter:
R-Wert erneut nach unten korrigiert
htt…</t>
  </si>
  <si>
    <t>medec_29
Das steckt wohl eher dahinter:
Fake https://t.co/4yxkZM5cXY</t>
  </si>
  <si>
    <t>stammwitztimo
Das steckt dahinter: R-Wert erneut
nach unten korrigiert https://t.co/Z0VxCoxX1p</t>
  </si>
  <si>
    <t>tantetv48
Gewerbeverband schockt mit radikalen
Lockdown-Behauptungen https://t.co/fwCEA1Um8e?</t>
  </si>
  <si>
    <t>deganisfabrizio
#Coronavirus: Ueli Maurer fühlt
sich «in einer #Sekte» https://t.co/zHO2OUDZfy</t>
  </si>
  <si>
    <t>thstoiker
RT @nau_live: Von 1,12 auf 1,04
auf 1,01 auf nun plötzlich 0,96.
Der R-Wert wird laufend nach unten
korrigiert. Was steckt dahinter?
Und ka…</t>
  </si>
  <si>
    <t>strubedgar
RT @LuanaNussbaum: Der R-Wert sinkt
auf unter 1,0 – und war offenbar
auch davor viel zu hoch geschätzt.
Das Fundament der Corona-Pandemie
u…</t>
  </si>
  <si>
    <t>klickhouse
RT @LuanaNussbaum: Der R-Wert sinkt
auf unter 1,0 – und war offenbar
auch davor viel zu hoch geschätzt.
Das Fundament der Corona-Pandemie
u…</t>
  </si>
  <si>
    <t>rolfwanner3
_xD83C__xDDE8__xD83C__xDDED_...sind das die #7Bundeszwerge,
auf dem Marsch ins #Bundeshaus
in #Bern?! _xD83E__xDD2A__xD83D__xDE02_ https://t.co/G1NHVZBYPp</t>
  </si>
  <si>
    <t>felspass
RT @alliance_F: _xD83D__xDCE2_ Spendenaufruf
unserer Geschäftsführerin @SophieAchermann
direkt vom Bundeshaus, wo Ende
Oktober mit deiner Unterstützung…</t>
  </si>
  <si>
    <t>sophieachermann
RT @nadinejurgensen: 246 Frauen
wollen sich Gehör verschaffen _xD83C__xDFA4_.
Ihre Themen in die Mitte der Gesellschaft
tragen. Helft mit die #Frauense…</t>
  </si>
  <si>
    <t>pirovanothomas
RT @florianinhauser: @ErwinSchmid
Es ist ein Jammer. Da geht einer,
dem die vielen Jahre im Bundeshaus
nicht die Ecken und Kanten abgeschli…</t>
  </si>
  <si>
    <t xml:space="preserve">erwinschmid
</t>
  </si>
  <si>
    <t xml:space="preserve">florianinhauser
</t>
  </si>
  <si>
    <t>elitesoldat1
Das ist halt das Problem; Irgendwelche
nicht MINT-Studierte "Vertraut
der Wissenschaft" Populisten, welche
vor alle… https://t.co/yeJASUNimJ</t>
  </si>
  <si>
    <t>jaienviedecrier
RT @alliance_F: _xD83D__xDCE2_ Spendenaufruf
unserer Geschäftsführerin @SophieAchermann
direkt vom Bundeshaus, wo Ende
Oktober mit deiner Unterstützung…</t>
  </si>
  <si>
    <t>ad_bebopp
Sie kriechen immer gleichzeitig
aus ihren Löchern. Die Quantität
soll es wieder mal richten, wenn
der Inhalt nicht… https://t.co/fG1YVaBkb4</t>
  </si>
  <si>
    <t>andidreisiebner
RT @ToscanRalph: "GDK-Präsident
will Aussenterrassen öffnen" https://t.co/zGAgKAFV8x
via @nau_live</t>
  </si>
  <si>
    <t>martin_mader_63
Wie erwartet beginnt das „Panikspiel“
der Experten wieder. Immer das
gleiche Prozedere kurz vor möglichen
Lockerung… https://t.co/kdLRVTXK0g</t>
  </si>
  <si>
    <t>toscanralph
@joenuc Und wie erwartet vor der
Bundesratssitzung wieder oben (ich
weiss, Ostern uns so). Aber ich
bleibe mal bei… https://t.co/ypM1NmDaB7</t>
  </si>
  <si>
    <t>annettenimzik
RT @alliance_F: _xD83D__xDCE2_ Spendenaufruf
unserer Geschäftsführerin @SophieAchermann
direkt vom Bundeshaus, wo Ende
Oktober mit deiner Unterstützung…</t>
  </si>
  <si>
    <t>ralfpeter87
RT @Martin_Mader_63: Scheinbar
muss der „R“ Wert schon wieder
nach unten korrigiert werden. Es
ist einfach unglaublich. #corona
#pandemie h…</t>
  </si>
  <si>
    <t>lauraschwab10
RT @alliance_F: _xD83D__xDCE2_ Spendenaufruf
unserer Geschäftsführerin @SophieAchermann
direkt vom Bundeshaus, wo Ende
Oktober mit deiner Unterstützung…</t>
  </si>
  <si>
    <t>stahlzart
RT @Martin_Mader_63: Scheinbar
muss der „R“ Wert schon wieder
nach unten korrigiert werden. Es
ist einfach unglaublich. #corona
#pandemie h…</t>
  </si>
  <si>
    <t xml:space="preserve">joenuc
</t>
  </si>
  <si>
    <t>alexanderfeuz
Die Masekentalibans glauben keiner
Statistik, die sich nicht selber
gefälscht haben.... https://t.co/CXo6OTYwaV</t>
  </si>
  <si>
    <t>brunnersoares
RT @phopart: @alain_berset @ParmelinG
Allons @alain_berset , où est-elle
la crise Corona si pas chez vous
au Bundeshaus. C’est vous qui ru…</t>
  </si>
  <si>
    <t xml:space="preserve">parmeling
</t>
  </si>
  <si>
    <t>phopart
RT @patwittmer: Zufälle gibt es:
pünktlich auf die Bundesratssitzungen
schnellen die Werte nach oben _xD83D__xDE09_
Coronavirus: ETH &amp;amp; BAG korrigieren…</t>
  </si>
  <si>
    <t>sqissc
@improve_this @Knackeboul Ps war
nicht das Aarauer Rathaus sondern
das Aarauer Bundeshaus. Heute eine
schöne kleine Altstadtvilla. _xD83D__xDE09_</t>
  </si>
  <si>
    <t xml:space="preserve">knackeboul
</t>
  </si>
  <si>
    <t xml:space="preserve">improve_this
</t>
  </si>
  <si>
    <t>rolfvmax
Um diesen danach wieder nach unten
zu korrigieren.... https://t.co/IOxFtA62rF</t>
  </si>
  <si>
    <t>diegute3
RT @patwittmer: Zufälle gibt es:
pünktlich auf die Bundesratssitzungen
schnellen die Werte nach oben _xD83D__xDE09_
Coronavirus: ETH &amp;amp; BAG korrigieren…</t>
  </si>
  <si>
    <t>patwittmer
Zufälle gibt es: pünktlich auf
die Bundesratssitzungen schnellen
die Werte nach oben _xD83D__xDE09_ Coronavirus:
ETH &amp;amp; BAG korr… https://t.co/GgmrGDDc7p</t>
  </si>
  <si>
    <t>linkergruener
RT @patwittmer: Zufälle gibt es:
pünktlich auf die Bundesratssitzungen
schnellen die Werte nach oben _xD83D__xDE09_
Coronavirus: ETH &amp;amp; BAG korrigieren…</t>
  </si>
  <si>
    <t>marypop2701
RT @NZZ: Am Montagnachmittag ist
das Referendum gegen die #EhefürAlle
eingereicht worden. Widerstand
formierte sich nicht nur physisch
vor…</t>
  </si>
  <si>
    <t>nzz
In normalen Zeiten muss das #BAG
der #Pharmaindustrie die Stirn
bieten. Doch zur Bewältigung der
Pandemie wäre ein… https://t.co/70coqMOZgr</t>
  </si>
  <si>
    <t>elmarleimgruber
RT @NZZ: Am Montagnachmittag ist
das Referendum gegen die #EhefürAlle
eingereicht worden. Widerstand
formierte sich nicht nur physisch
vor…</t>
  </si>
  <si>
    <t>hinterfragender
RT @NZZ: Am Montagnachmittag ist
das Referendum gegen die #EhefürAlle
eingereicht worden. Widerstand
formierte sich nicht nur physisch
vor…</t>
  </si>
  <si>
    <t>dontmissmeathom
RT @patwittmer: Zufälle gibt es:
pünktlich auf die Bundesratssitzungen
schnellen die Werte nach oben _xD83D__xDE09_
Coronavirus: ETH &amp;amp; BAG korrigieren…</t>
  </si>
  <si>
    <t>elvira_greco
#SwissCovidFail Uff, die Rhetorik
dieses Artikels ist ne Katastrophe...
@nau_live: Nicht gerade verantwortungsvol…
https://t.co/la6SqzhUw6</t>
  </si>
  <si>
    <t>newsslammer
RT @elvira_greco: #SwissCovidFail
Uff, die Rhetorik dieses Artikels
ist ne Katastrophe... @nau_live:
Nicht gerade verantwortungsvoller
Um…</t>
  </si>
  <si>
    <t>felixschneuwly
RT @NZZ: In normalen Zeiten muss
das #BAG der #Pharmaindustrie die
Stirn bieten. Doch zur Bewältigung
der Pandemie wäre ein direkter
Draht…</t>
  </si>
  <si>
    <t>urkantone
JSVP gegen Covid-Gesetz. Und 20
weitere Organisation auf unserer
Kampagnenseite https://t.co/W8gr3CB5nx.
https://t.co/5IgZLc6BBq</t>
  </si>
  <si>
    <t>firetruckmama
RT @urkantone: JSVP gegen Covid-Gesetz.
Und 20 weitere Organisation auf
unserer Kampagnenseite https://t.co/W8gr3CB5nx.
https://t.co/5IgZLc…</t>
  </si>
  <si>
    <t>felixkuhn9
RT @alliance_F: _xD83D__xDCE2_ Spendenaufruf
unserer Geschäftsführerin @SophieAchermann
direkt vom Bundeshaus, wo Ende
Oktober mit deiner Unterstützung…</t>
  </si>
  <si>
    <t>bohmesibyll
RT @patwittmer: Zufälle gibt es:
pünktlich auf die Bundesratssitzungen
schnellen die Werte nach oben _xD83D__xDE09_
Coronavirus: ETH &amp;amp; BAG korrigieren…</t>
  </si>
  <si>
    <t>elisabethtobler
RT @LuanaNussbaum: Die Bundesratentscheide
scheinen eine Art Gezeitenkräfte
auf den R-Wert zu haben. Vor den
Entscheiden kommt es regelmäss…</t>
  </si>
  <si>
    <t>trusttheplan21
RT @LuanaNussbaum: Die Bundesratentscheide
scheinen eine Art Gezeitenkräfte
auf den R-Wert zu haben. Vor den
Entscheiden kommt es regelmäss…</t>
  </si>
  <si>
    <t>nachdenker_ch
RT @thomas_aeschi: "R-Wert vor
Bundesratsentscheid nach oben korrigiert"
-&amp;gt; Wie ich vorausgesagt habe...
https://t.co/YIQGtywiJJ</t>
  </si>
  <si>
    <t>thomecampo
RT @LuanaNussbaum: Die Bundesratentscheide
scheinen eine Art Gezeitenkräfte
auf den R-Wert zu haben. Vor den
Entscheiden kommt es regelmäss…</t>
  </si>
  <si>
    <t>bettinagraf
Schon wieder werden vom BAG Zahlen
verfälscht..sie versuchen alles_xD83E__xDD2C_Nur
das BAG lügt..falsche Headline!
Coronavirus:… https://t.co/68vABmrz0v</t>
  </si>
  <si>
    <t>alehumanmovdoc
RT @thomas_aeschi: "R-Wert vor
Bundesratsentscheid nach oben korrigiert"
-&amp;gt; Wie ich vorausgesagt habe...
https://t.co/YIQGtywiJJ</t>
  </si>
  <si>
    <t>gegen_oben
Schöne Störaktion von Menschen
mit queeren Lebensrealität beim
Bundeshaus! Kein Platz für rechts-konservative
Fund… https://t.co/v7jEDYQADg</t>
  </si>
  <si>
    <t>fauschweiz
RT @gegen_oben: Schöne Störaktion
von Menschen mit queeren Lebensrealität
beim Bundeshaus! Kein Platz für
rechts-konservative Fundis! #Eh…</t>
  </si>
  <si>
    <t>arnogrueter
Ein Hornberger Schiessen par excellence.
Dass sich die @ETH dafür hergibt?
#computationalevolution heisst
es viell… https://t.co/9ngjjuByKe</t>
  </si>
  <si>
    <t xml:space="preserve">eth
</t>
  </si>
  <si>
    <t>stoesseldaniel
RT @thomas_aeschi: "R-Wert vor
Bundesratsentscheid nach oben korrigiert"
-&amp;gt; Wie ich vorausgesagt habe...
https://t.co/YIQGtywiJJ</t>
  </si>
  <si>
    <t>ldv200
RT @thomas_aeschi: "R-Wert vor
Bundesratsentscheid nach oben korrigiert"
-&amp;gt; Wie ich vorausgesagt habe...
https://t.co/YIQGtywiJJ</t>
  </si>
  <si>
    <t>bertifranz
RT @thomas_aeschi: "R-Wert vor
Bundesratsentscheid nach oben korrigiert"
-&amp;gt; Wie ich vorausgesagt habe...
https://t.co/YIQGtywiJJ</t>
  </si>
  <si>
    <t>domiwaser
Immer mehr Menschen merken, dass
wir mit den synthetischen Pestiziden
- die Umwelt zerstören, unsere
Lebensgrundlag… https://t.co/qx5kk7KV6m</t>
  </si>
  <si>
    <t>hrdronline
RT @LuanaNussbaum: Die Bundesratentscheide
scheinen eine Art Gezeitenkräfte
auf den R-Wert zu haben. Vor den
Entscheiden kommt es regelmäss…</t>
  </si>
  <si>
    <t>beobachtungsrat
Nein, wir werden am Mittwoch nicht
Farbe bekennen - aber Euch mitteillen,
dass wir die Lage sehr genau beobachten.…
https://t.co/lrVkrGQMSO</t>
  </si>
  <si>
    <t>tweetreaktor
RT @beobachtungsrat: Nein, wir
werden am Mittwoch nicht Farbe
bekennen - aber Euch mitteillen,
dass wir die Lage sehr genau beobachten.
He…</t>
  </si>
  <si>
    <t>dravenstales
https://t.co/s4CyrKqd9c… https://t.co/CLKTxUwPgz
on https://t.co/3kZyNCPkxO https://t.co/CLKTxUwPgz
https://t.co/zicUXZIBiP</t>
  </si>
  <si>
    <t>marzollinger
RT @thomas_aeschi: "R-Wert vor
Bundesratsentscheid nach oben korrigiert"
-&amp;gt; Wie ich vorausgesagt habe...
https://t.co/YIQGtywiJJ</t>
  </si>
  <si>
    <t>josefwiederkehr
RT @nau_live: Wie erwartet explodiert
der R-Wert des Coronavirus. Statt
mit 0,96 weist ihn das BAG nun
mit 1,10 aus. Was bedeutet das
für d…</t>
  </si>
  <si>
    <t>lovelycolibri
RT @thomas_aeschi: "R-Wert vor
Bundesratsentscheid nach oben korrigiert"
-&amp;gt; Wie ich vorausgesagt habe...
https://t.co/YIQGtywiJJ</t>
  </si>
  <si>
    <t>kinettehuber
RT @patwittmer: Zufälle gibt es:
pünktlich auf die Bundesratssitzungen
schnellen die Werte nach oben _xD83D__xDE09_
Coronavirus: ETH &amp;amp; BAG korrigieren…</t>
  </si>
  <si>
    <t>atsticks
RT @patwittmer: Zufälle gibt es:
pünktlich auf die Bundesratssitzungen
schnellen die Werte nach oben _xD83D__xDE09_
Coronavirus: ETH &amp;amp; BAG korrigieren…</t>
  </si>
  <si>
    <t>alba_saluda
RT @patwittmer: Zufälle gibt es:
pünktlich auf die Bundesratssitzungen
schnellen die Werte nach oben _xD83D__xDE09_
Coronavirus: ETH &amp;amp; BAG korrigieren…</t>
  </si>
  <si>
    <t>vinyldata
RT @patwittmer: Zufälle gibt es:
pünktlich auf die Bundesratssitzungen
schnellen die Werte nach oben _xD83D__xDE09_
Coronavirus: ETH &amp;amp; BAG korrigieren…</t>
  </si>
  <si>
    <t>bjoern_obrecht
RT @patwittmer: Zufälle gibt es:
pünktlich auf die Bundesratssitzungen
schnellen die Werte nach oben _xD83D__xDE09_
Coronavirus: ETH &amp;amp; BAG korrigieren…</t>
  </si>
  <si>
    <t>wolebar
SOLLTE NUN DIE AUFSTÄNDISCHEN UND
REBELLEN GEGEN CORONA BEFÜRWOTER
WIR ÖFFNEN ODER WIR MACHEN DAS
NICHT WAS DIE MEH… https://t.co/dlHzWt140n</t>
  </si>
  <si>
    <t>f_home340
RT @thomas_aeschi: "R-Wert vor
Bundesratsentscheid nach oben korrigiert"
-&amp;gt; Wie ich vorausgesagt habe...
https://t.co/YIQGtywiJJ</t>
  </si>
  <si>
    <t>besorgtebrgeri2
RT @NZZ: Am Montagnachmittag ist
das Referendum gegen die #EhefürAlle
eingereicht worden. Widerstand
formierte sich nicht nur physisch
vor…</t>
  </si>
  <si>
    <t>serclarrow
@pbruegger Gäbs die beim Bundeshaus,
wäre die @SVPch automatisch draussen.
#tubelipartei</t>
  </si>
  <si>
    <t xml:space="preserve">pbruegger
</t>
  </si>
  <si>
    <t>gerotara
RT @thomas_aeschi: "R-Wert vor
Bundesratsentscheid nach oben korrigiert"
-&amp;gt; Wie ich vorausgesagt habe...
https://t.co/YIQGtywiJJ</t>
  </si>
  <si>
    <t>gonzalofotograf
RT @thomas_aeschi: "R-Wert vor
Bundesratsentscheid nach oben korrigiert"
-&amp;gt; Wie ich vorausgesagt habe...
https://t.co/YIQGtywiJJ</t>
  </si>
  <si>
    <t>bremerguenter
RT @LuanaNussbaum: Die Bundesratentscheide
scheinen eine Art Gezeitenkräfte
auf den R-Wert zu haben. Vor den
Entscheiden kommt es regelmäss…</t>
  </si>
  <si>
    <t>ipinky77
RT @patwittmer: Zufälle gibt es:
pünktlich auf die Bundesratssitzungen
schnellen die Werte nach oben _xD83D__xDE09_
Coronavirus: ETH &amp;amp; BAG korrigieren…</t>
  </si>
  <si>
    <t>mister_eichi
RT @patwittmer: Zufälle gibt es:
pünktlich auf die Bundesratssitzungen
schnellen die Werte nach oben _xD83D__xDE09_
Coronavirus: ETH &amp;amp; BAG korrigieren…</t>
  </si>
  <si>
    <t>redfish65730540
RT @patwittmer: Zufälle gibt es:
pünktlich auf die Bundesratssitzungen
schnellen die Werte nach oben _xD83D__xDE09_
Coronavirus: ETH &amp;amp; BAG korrigieren…</t>
  </si>
  <si>
    <t>appleretweetbot
RT @Schutzmaskenka1: #rosamasken
#schwarzemasken #lilamasken ab
Lager #schweiz #bundeshaus #Schutzmasken
#lidl #apple #google #COSMOPOLITA…</t>
  </si>
  <si>
    <t>schutzmaskenka1
#rosamasken #schwarzemasken #lilamasken
ab Lager #schweiz #bundeshaus #Schutzmasken
#lidl #apple #google… https://t.co/iaDStu3MuV</t>
  </si>
  <si>
    <t>antjehermenau
RT @patwittmer: Zufälle gibt es:
pünktlich auf die Bundesratssitzungen
schnellen die Werte nach oben _xD83D__xDE09_
Coronavirus: ETH &amp;amp; BAG korrigieren…</t>
  </si>
  <si>
    <t>lawandwomen
RT @alliance_F: _xD83D__xDCE2_ Spendenaufruf
unserer Geschäftsführerin @SophieAchermann
direkt vom Bundeshaus, wo Ende
Oktober mit deiner Unterstützung…</t>
  </si>
  <si>
    <t>evoweb2015
Coronavirus: ETH &amp;amp; BAG korrigieren
R-Wert von 0,96 auf 1,10 - Wahnsinn,
nachdem er nach unten korreliert
wurde, nun… https://t.co/CWGliP4HTG</t>
  </si>
  <si>
    <t>schmitt23306661
RT @evoweb2015: Coronavirus: ETH
&amp;amp; BAG korrigieren R-Wert von
0,96 auf 1,10 - Wahnsinn, nachdem
er nach unten korreliert wurde,
nun nach ob…</t>
  </si>
  <si>
    <t>helenehargeshe1
RT @patwittmer: Zufälle gibt es:
pünktlich auf die Bundesratssitzungen
schnellen die Werte nach oben _xD83D__xDE09_
Coronavirus: ETH &amp;amp; BAG korrigieren…</t>
  </si>
  <si>
    <t>eric_maechler
spannend @SRF sagt also klar #FUCKSVP
aber lädt diese politiker trotzdem
ein... sehr konsequent https://t.co/aTsqMOM208</t>
  </si>
  <si>
    <t xml:space="preserve">srf
</t>
  </si>
  <si>
    <t>karlerbach
RT @patwittmer: Zufälle gibt es:
pünktlich auf die Bundesratssitzungen
schnellen die Werte nach oben _xD83D__xDE09_
Coronavirus: ETH &amp;amp; BAG korrigieren…</t>
  </si>
  <si>
    <t>alessiaagali
RT @phopart: @alain_berset @ParmelinG
Allons @alain_berset , où est-elle
la crise Corona si pas chez vous
au Bundeshaus. C’est vous qui ru…</t>
  </si>
  <si>
    <t>berliner1404
RT @patwittmer: Zufälle gibt es:
pünktlich auf die Bundesratssitzungen
schnellen die Werte nach oben _xD83D__xDE09_
Coronavirus: ETH &amp;amp; BAG korrigieren…</t>
  </si>
  <si>
    <t>wysswilhelm
RT @NZZ: Am Montagnachmittag ist
das Referendum gegen die #EhefürAlle
eingereicht worden. Widerstand
formierte sich nicht nur physisch
vor…</t>
  </si>
  <si>
    <t>carseri
RT @phopart: @alain_berset @ParmelinG
Allons @alain_berset , où est-elle
la crise Corona si pas chez vous
au Bundeshaus. C’est vous qui ru…</t>
  </si>
  <si>
    <t>natasja_sommer
RT @NZZ: In normalen Zeiten muss
das #BAG der #Pharmaindustrie die
Stirn bieten. Doch zur Bewältigung
der Pandemie wäre ein direkter
Draht…</t>
  </si>
  <si>
    <t>skepteis
... am besten vor dem Bundeshaus
um daran zu erinnern wer wirklich
wichtig ist.</t>
  </si>
  <si>
    <t>ecom_ki
" Im Bundeshaus können alleine
die drei grössten Umweltverbände
auf 65 Politikerinnen" Wer sind
diese Politiker? D… https://t.co/DfGvnkJNEl</t>
  </si>
  <si>
    <t>hoidu13
@Bundesrat_CH Solch detaillierte
Muster. Wie einfach es doch ist,
das Leben. Alle Verbindungen bewiesen.
Blocher un… https://t.co/VC4ERjJwTM</t>
  </si>
  <si>
    <t xml:space="preserve">ppsde
</t>
  </si>
  <si>
    <t>langstrumpfpipo
@moliecht Noch zwei Mal, also insgesamt
vier Mal werden wir den Fehler
wiederholen. In einem Jahr überlegen
wir uns… https://t.co/j5wUhyR7AO</t>
  </si>
  <si>
    <t>minlimarti
RT @alliance_F: #frauensession2021
heute auf @watson_news _xD83D__xDE4C_ Zwei
Tage Politikerin sein: Die Frauensession
macht's möglich - https://t.co/…</t>
  </si>
  <si>
    <t>clafvaud
RT @allianceF_FR: _xD83D__xDE4F_ Appel aux
dons de notre directrice @SophieAchermann
en direct du Palais fédéral, où
fin octobre - avec votre soutien
-…</t>
  </si>
  <si>
    <t>alliancef_fr
Un grand merci à celles et ceux
qui soutiennent la #sessiondesfemmes2021.
Nous sommes à plus de 17'000 CHF,
mais il… https://t.co/nfL7uJjHQL</t>
  </si>
  <si>
    <t>gleannmyllan
@EJPD_DFJP_DFGP @FDP_Liberalen
Übrigens, der Terror sitzt direkt
im Bundeshaus. Ein Jahr lang terrorisiert
der BR den Souveränen.</t>
  </si>
  <si>
    <t xml:space="preserve">ejpd_dfjp_dfgp
</t>
  </si>
  <si>
    <t>gruenenetzwerke
Weil Gleichstellung in der _xD83C__xDDE8__xD83C__xDDED_
noch immer nicht erreicht ist,
findet im Oktober eine Frauensession
statt! 246 Frauen… https://t.co/PKvp5AboBI</t>
  </si>
  <si>
    <t>gruenezuerich
RT @GrueneNetzwerke: Weil Gleichstellung
in der _xD83C__xDDE8__xD83C__xDDED_ noch immer nicht erreicht
ist, findet im Oktober eine Frauensession
statt! 246 Frauen di…</t>
  </si>
  <si>
    <t>1quolts
RT @1_airdefender: @LisaWitzig55
Gummistiefel parat machen und mit
5000 Bauern +Traktor und Güllefass
nach Bern pilgern. 1 Mio. friedliche…</t>
  </si>
  <si>
    <t>lisawitzig55
RT @1_airdefender: @LisaWitzig55
Gummistiefel parat machen und mit
5000 Bauern +Traktor und Güllefass
nach Bern pilgern. 1 Mio. friedliche…</t>
  </si>
  <si>
    <t>1_airdefender
@LisaWitzig55 Gummistiefel parat
machen und mit 5000 Bauern +Traktor
und Güllefass nach Bern pilgern.
1 Mio. fried… https://t.co/qqt7dbCSki</t>
  </si>
  <si>
    <t>tbh80
RT @hazanirayidfada: Hat jemand
gute Kontakte zu Bundeshaus Korrespondenten,
die an den PKs teilnehmen? Wir
könnten eine Liste der wichtigs…</t>
  </si>
  <si>
    <t>hazanirayidfada
RT @ChristineLoriol: Und dann möchte
ich noch, dass sich unser Parlament
@ParlCH in der Junisession „am
Riemen reisst“ (Zitat @Juerg_Grosse…</t>
  </si>
  <si>
    <t>morvjn
RT @feusl: Die im Trubel des Falles
Buttet geschaffene Anlaufstelle
für Opfer von Sexismus und Belästigung
im Bundeshaus gibt es nicht mehr…</t>
  </si>
  <si>
    <t>feusl
Die im Trubel des Falles Buttet
geschaffene Anlaufstelle für Opfer
von Sexismus und Belästigung im
Bundeshaus gibt… https://t.co/NS9iq48amr</t>
  </si>
  <si>
    <t>markusboeni
RT @nau_live: Die #ETH sieht das
Problem: Die Schwankungen und die
Aussagekraft des R-Werts sind schwer
vermittelbar. Die Politik sieht
das…</t>
  </si>
  <si>
    <t>smbith1
@SenHubert @20min Genau. Mir gefällt
die partei nicht die 25% der Schweiz
vertritt. Die sollten nicht im
obersten R… https://t.co/ld4eqgUFuu</t>
  </si>
  <si>
    <t xml:space="preserve">senhubert
</t>
  </si>
  <si>
    <t xml:space="preserve">20min
</t>
  </si>
  <si>
    <t>theobject19
@AnjaBoog @alain_berset @Violapamherd
@ParmelinG @s_sommaruga @ignaziocassis
@MissMorlord Bitte morgen wieder
Richt… https://t.co/x3MEKCW3Mt</t>
  </si>
  <si>
    <t xml:space="preserve">missmorlord
</t>
  </si>
  <si>
    <t xml:space="preserve">ignaziocassis
</t>
  </si>
  <si>
    <t xml:space="preserve">s_sommaruga
</t>
  </si>
  <si>
    <t xml:space="preserve">violapamherd
</t>
  </si>
  <si>
    <t xml:space="preserve">anjaboog
</t>
  </si>
  <si>
    <t>kumadan3
RT @thomas_aeschi: "R-Wert vor
Bundesratsentscheid nach oben korrigiert"
-&amp;gt; Wie ich vorausgesagt habe...
https://t.co/YIQGtywiJJ</t>
  </si>
  <si>
    <t>cwasi
RT @nau_live: Die #ETH sieht das
Problem: Die Schwankungen und die
Aussagekraft des R-Werts sind schwer
vermittelbar. Die Politik sieht
das…</t>
  </si>
  <si>
    <t>lo3ru
@postcovid_CH @TLPrinceitisme @SVPch
@GastroSuisseCH Beim Arbeitsrecht
müsste das Parlament ran, da kann
Gastrosuis… https://t.co/jbk9g3rSXz</t>
  </si>
  <si>
    <t xml:space="preserve">tlprinceitisme
</t>
  </si>
  <si>
    <t xml:space="preserve">gastrosuissech
</t>
  </si>
  <si>
    <t xml:space="preserve">postcovid_ch
</t>
  </si>
  <si>
    <t>alexskotnikov
@20min Sie hat sicher ein tolles
Heimkino bei ihr zu Hause; und
wenn nicht es gibt bestimmt einen
Kinosaal im Bundeshaus.</t>
  </si>
  <si>
    <t>dtigurin
@AlexSkotnikov @20min Bundeshaus
ist tolles Kino, von Horror bis
Musical.... Spielen gerade #CoronaHoax
_xD83D__xDE09_</t>
  </si>
  <si>
    <t>ellie_mae_b
@LiffersGert @ihobans In der Schweiz
ist der Ansteckungsort bei 90%
der Fälle unbekannt. Und seit Januar
wird nicht… https://t.co/ib5FPNYc1L</t>
  </si>
  <si>
    <t xml:space="preserve">ihobans
</t>
  </si>
  <si>
    <t xml:space="preserve">liffersgert
</t>
  </si>
  <si>
    <t>imtiergarten
@MarcBuergi Die erste maskierte
im Bundeshaus... https://t.co/8YwTygVxpV</t>
  </si>
  <si>
    <t xml:space="preserve">marcbuergi
</t>
  </si>
  <si>
    <t>peter_nater
RT @feusl: Die im Trubel des Falles
Buttet geschaffene Anlaufstelle
für Opfer von Sexismus und Belästigung
im Bundeshaus gibt es nicht mehr…</t>
  </si>
  <si>
    <t>hardmanpolitics
@kathrinbertschy @grunliberale
und @mayagraf_bl @GrueneCH, Ko-Präsidentinnen
der Frauendachorganisation… https://t.co/EJQek7zIMK</t>
  </si>
  <si>
    <t xml:space="preserve">grunliberale
</t>
  </si>
  <si>
    <t xml:space="preserve">gruenech
</t>
  </si>
  <si>
    <t>mayagraf_bl
RT @alliance_F: Was soll an der
#frauensession2021 behandelt werden?
Für @nadinejurgensen ist es die
#Vereinbarkeit von Beruf &amp;amp;
Familie. De…</t>
  </si>
  <si>
    <t>kathrinbertschy
RT @alliance_F: Was soll an der
#frauensession2021 behandelt werden?
Für @nadinejurgensen ist es die
#Vereinbarkeit von Beruf &amp;amp;
Familie. De…</t>
  </si>
  <si>
    <t>koeterrasse45
https://t.co/NWsUGk4pyu</t>
  </si>
  <si>
    <t>fedorov91403625
_xD83C__xDDE8__xD83C__xDDED_ Antiterrorgesetz!! Keller
Suter, eine der 7 Zwerge, schliesst
Antifa aus!! Hat die Hoeschen voll
weil wohl zuvie… https://t.co/JV7wSJBzZu</t>
  </si>
  <si>
    <t>futurict
Ist der R-Wert das richtige Kriterium
für den Bundesrat? Im Prinzip schon.
Doch gab es immer wieder Korrekturen
des… https://t.co/85bulVJcZP</t>
  </si>
  <si>
    <t>jessicazuber_
RT @alliance_F: _xD83D__xDE4F_ Spendenaufruf
von Co-Präsidentin, Ständerätin
@mayagraf_bl. Hilf uns, die #frauensession2021
auf die Beine zu stellen, da…</t>
  </si>
  <si>
    <t>sibelarslanbs
RT @alliance_F: _xD83D__xDE4F_ Spendenaufruf
von Co-Präsidentin, Ständerätin
@mayagraf_bl. Hilf uns, die #frauensession2021
auf die Beine zu stellen, da…</t>
  </si>
  <si>
    <t>wahlforschung0
RT @alliance_F: _xD83D__xDE4F_ Spendenaufruf
von Co-Präsidentin, Ständerätin
@mayagraf_bl. Hilf uns, die #frauensession2021
auf die Beine zu stellen, da…</t>
  </si>
  <si>
    <t>gabrielaallema2
RT @allianceF_FR: _xD83D__xDE4F_ Appel aux
dons de notre Co-présidente &amp;amp;
Conseillère aux Etats @mayagraf_bl.
Aidez-nous à faire décoller la
#sessiondesf…</t>
  </si>
  <si>
    <t>gerhardkeller7
RT @allianceF_FR: _xD83D__xDE4F_ Appel aux
dons de notre Co-présidente &amp;amp;
Conseillère aux Etats @mayagraf_bl.
Aidez-nous à faire décoller la
#sessiondesf…</t>
  </si>
  <si>
    <t>rwmarti
@NZZ @niknuspliger Bern schläft
weiter den gesunden Beamtenschlaf.
Und sondert dabei, wenig überraschend,
keinen Be… https://t.co/v0SfimgRC3</t>
  </si>
  <si>
    <t xml:space="preserve">niknuspliger
</t>
  </si>
  <si>
    <t>challandesanne
RT @allianceF_FR: _xD83D__xDE4F_ Appel aux
dons de notre Co-présidente &amp;amp;
Conseillère aux Etats @mayagraf_bl.
Aidez-nous à faire décoller la
#sessiondesf…</t>
  </si>
  <si>
    <t>boschs_owl
@knallfrog Obwohl das #PMT wohl
auch Charaktere aufnehmen müsste,
die vor laufender Kamera in Liestal
etwas von Waf… https://t.co/IAl2hbzmnF</t>
  </si>
  <si>
    <t xml:space="preserve">knallfrog
</t>
  </si>
  <si>
    <t>rahel_estermann
RT @alliance_F: _xD83D__xDE4F_ Spendenaufruf
von Co-Präsidentin, Ständerätin
@mayagraf_bl. Hilf uns, die #frauensession2021
auf die Beine zu stellen, da…</t>
  </si>
  <si>
    <t>mzeckra
RT @alliance_F: _xD83D__xDE4F_ Spendenaufruf
von Co-Präsidentin, Ständerätin
@mayagraf_bl. Hilf uns, die #frauensession2021
auf die Beine zu stellen, da…</t>
  </si>
  <si>
    <t>ronaldjoho
Die SRF-Selbstdarsteller suhlen
sich in ihrem Sein. Siehe auch
Tagesschau Inhauser. Zum fremdschämen.
https://t.co/QxxtnootBv</t>
  </si>
  <si>
    <t>duromillionaer
@BR_Sprecher @EJPD_DFJP_DFGP Doch
nur ein Probelauf für die Kapo
Bern/ Aargau ? Be-Urteilen Sie
nach dem Anhören d… https://t.co/8t2zYhnHqU</t>
  </si>
  <si>
    <t xml:space="preserve">br_sprecher
</t>
  </si>
  <si>
    <t>aroley_irl
RT @Bundesrat_CH: Liebe Mitbürger/innen
Die heutige Medienkonferenz findet
auf der Bundeshaus-Terrasse statt.
Herzlichst</t>
  </si>
  <si>
    <t>steschny
RT @Bundesrat_CH: Liebe Mitbürger/innen
Die heutige Medienkonferenz findet
auf der Bundeshaus-Terrasse statt.
Herzlichst</t>
  </si>
  <si>
    <t>doktorkohl
RT @Bundesrat_CH: Liebe Mitbürger/innen
Die heutige Medienkonferenz findet
auf der Bundeshaus-Terrasse statt.
Herzlichst</t>
  </si>
  <si>
    <t>p_le_fort
RT @Bundesrat_CH: Liebe Mitbürger/innen
Die heutige Medienkonferenz findet
auf der Bundeshaus-Terrasse statt.
Herzlichst</t>
  </si>
  <si>
    <t>guacamole_2018
RT @Bundesrat_CH: Liebe Mitbürger/innen
Die heutige Medienkonferenz findet
auf der Bundeshaus-Terrasse statt.
Herzlichst</t>
  </si>
  <si>
    <t>grandemourinho
RT @Bundesrat_CH: Liebe Mitbürger/innen
Die heutige Medienkonferenz findet
auf der Bundeshaus-Terrasse statt.
Herzlichst</t>
  </si>
  <si>
    <t>jergstacher
RT @Bundesrat_CH: Liebe Mitbürger/innen
Die heutige Medienkonferenz findet
auf der Bundeshaus-Terrasse statt.
Herzlichst</t>
  </si>
  <si>
    <t>martyschaer
RT @Bundesrat_CH: Liebe Mitbürger/innen
Die heutige Medienkonferenz findet
auf der Bundeshaus-Terrasse statt.
Herzlichst</t>
  </si>
  <si>
    <t>ivoschindelholz
RT @Bundesrat_CH: Liebe Mitbürger/innen
Die heutige Medienkonferenz findet
auf der Bundeshaus-Terrasse statt.
Herzlichst</t>
  </si>
  <si>
    <t>sancho_libre
RT @Bundesrat_CH: Liebe Mitbürger/innen
Die heutige Medienkonferenz findet
auf der Bundeshaus-Terrasse statt.
Herzlichst</t>
  </si>
  <si>
    <t>bornhansulrich
RT @Bundesrat_CH: Liebe Mitbürger/innen
Die heutige Medienkonferenz findet
auf der Bundeshaus-Terrasse statt.
Herzlichst</t>
  </si>
  <si>
    <t>antoniasantschi
RT @Bundesrat_CH: Liebe Mitbürger/innen
Die heutige Medienkonferenz findet
auf der Bundeshaus-Terrasse statt.
Herzlichst</t>
  </si>
  <si>
    <t>sacha81
RT @Bundesrat_CH: Liebe Mitbürger/innen
Die heutige Medienkonferenz findet
auf der Bundeshaus-Terrasse statt.
Herzlichst</t>
  </si>
  <si>
    <t>swissteslaphile
RT @Bundesrat_CH: Liebe Mitbürger/innen
Die heutige Medienkonferenz findet
auf der Bundeshaus-Terrasse statt.
Herzlichst</t>
  </si>
  <si>
    <t>tonjazuercher
RT @alliance_F: _xD83D__xDCE2_ Spendenaufruf
unserer Geschäftsführerin @SophieAchermann
direkt vom Bundeshaus, wo Ende
Oktober mit deiner Unterstützung…</t>
  </si>
  <si>
    <t>elawunder
RT @Bundesrat_CH: Liebe Mitbürger/innen
Die heutige Medienkonferenz findet
auf der Bundeshaus-Terrasse statt.
Herzlichst</t>
  </si>
  <si>
    <t>bassteo
RT @Bundesrat_CH: Liebe Mitbürger/innen
Die heutige Medienkonferenz findet
auf der Bundeshaus-Terrasse statt.
Herzlichst</t>
  </si>
  <si>
    <t>dede71mueller
RT @Bundesrat_CH: Liebe Mitbürger/innen
Die heutige Medienkonferenz findet
auf der Bundeshaus-Terrasse statt.
Herzlichst</t>
  </si>
  <si>
    <t>rogerluethy
Wieviele Essgutscheine hat @GastroSuisseCH
im Bundeshaus verteilt ? #SwissCovidFail
#SwissCovidCrime</t>
  </si>
  <si>
    <t>pqsl99
RT @rogerluethy: Wieviele Essgutscheine
hat @GastroSuisseCH im Bundeshaus
verteilt ? #SwissCovidFail #SwissCovidCrime</t>
  </si>
  <si>
    <t>sarah_wyss
RT @alliance_F: _xD83D__xDE4F_ Spendenaufruf
von Co-Präsidentin, Ständerätin
@mayagraf_bl. Hilf uns, die #frauensession2021
auf die Beine zu stellen, da…</t>
  </si>
  <si>
    <t>cor_999
RT @Bundesrat_CH: Liebe Mitbürger/innen
Die heutige Medienkonferenz findet
auf der Bundeshaus-Terrasse statt.
Herzlichst</t>
  </si>
  <si>
    <t>kurzkim
@srfnews Ey, was seid ihr eigentlich
eine ignorante, inkompetente Truppe
da im Bundeshaus? Scho krass.</t>
  </si>
  <si>
    <t>johnnnee
Inzwischen draussen vor dem Bundeshaus....
#SwissCovidCrime #NichtMeinBundesrat
https://t.co/vZtC9dispf</t>
  </si>
  <si>
    <t>openly_biased
RT @Bundesrat_CH: Liebe Mitbürger/innen
Die heutige Medienkonferenz findet
auf der Bundeshaus-Terrasse statt.
Herzlichst</t>
  </si>
  <si>
    <t>claudiavetter3
RT @Zwei_bein: Hat die KESB eigentlich
Zugang zum Bundeshaus? Frage für
einen Freund. _xD83D__xDE07_ #SwissCovidCrime
#NichtmeinBundesrat</t>
  </si>
  <si>
    <t>zwei_bein
Halten die im Bundeshaus nun auch
medizinische Sprechstunden ab?
Oder müssen wir nach wie vor zu
einem promovierten Arzt? _xD83E__xDD14_ #SwissCovidFail</t>
  </si>
  <si>
    <t>copymaster
RT @Bundesrat_CH: Liebe Mitbürger/innen
Die heutige Medienkonferenz findet
auf der Bundeshaus-Terrasse statt.
Herzlichst</t>
  </si>
  <si>
    <t>silastayathome
RT @Zwei_bein: Hat die KESB eigentlich
Zugang zum Bundeshaus? Frage für
einen Freund. _xD83D__xDE07_ #SwissCovidCrime
#NichtmeinBundesrat</t>
  </si>
  <si>
    <t>fischmamafisch
RT @Bundesrat_CH: Liebe Mitbürger/innen
Die heutige Medienkonferenz findet
auf der Bundeshaus-Terrasse statt.
Herzlichst</t>
  </si>
  <si>
    <t>joachim24790310
RT @Zwei_bein: Hat die KESB eigentlich
Zugang zum Bundeshaus? Frage für
einen Freund. _xD83D__xDE07_ #SwissCovidCrime
#NichtmeinBundesrat</t>
  </si>
  <si>
    <t>diuuk
RT @Zwei_bein: Hat die KESB eigentlich
Zugang zum Bundeshaus? Frage für
einen Freund. _xD83D__xDE07_ #SwissCovidCrime
#NichtmeinBundesrat</t>
  </si>
  <si>
    <t>pfirsichbluet
@BR_Sprecher @ChristianBeck_ Im
Bundeshaus sind wohl alle schon
geimpft? Danke für NCHTS! #SwissCovidFail</t>
  </si>
  <si>
    <t xml:space="preserve">christianbeck_
</t>
  </si>
  <si>
    <t>7uendel
Im Bundeshaus konnte der Logik-Hauptschalter
auch nach über einjährigem Ausfall
noch nicht repariert werden. Die
El… https://t.co/5OfKYK1oSq</t>
  </si>
  <si>
    <t>punisherpierre
RT @7uendel: Im Bundeshaus konnte
der Logik-Hauptschalter auch nach
über einjährigem Ausfall noch nicht
repariert werden. Die Elektriker
be…</t>
  </si>
  <si>
    <t>erdenbuergerin1
6 von 7 Personen finden russisches
Roulette total ungefährlich. Na
toll_xD83D__xDE37_ #NoCovid #Corona #COVID19…
https://t.co/7iXJyNMkdk</t>
  </si>
  <si>
    <t xml:space="preserve">moliecht
</t>
  </si>
  <si>
    <t>xeophin
Freue mich schon auf die Lichtprojektion
am Bundeshaus zur Feier des 10’000.
Toten, der sich im Dienste der
Schweiz… https://t.co/LfsZVg7o1M</t>
  </si>
  <si>
    <t>ixistenz
RT @xeophin: Freue mich schon auf
die Lichtprojektion am Bundeshaus
zur Feier des 10’000. Toten, der
sich im Dienste der Schweizer Wirtscha…</t>
  </si>
  <si>
    <t>freezone76
@FrankTh86697849 Das meinst jetzt
ironisch oder? Ich hab vor dem
Bundeshaus die zwei Berater gesehen
vom Bundesrat… https://t.co/jPpHRgCByc</t>
  </si>
  <si>
    <t xml:space="preserve">frankth86697849
</t>
  </si>
  <si>
    <t>drumcodeuk
Switzerland is reopening (the indoor
sections of) zoos, gyms, cinemas
and theatres on Monday. https://t.co/ELHmchMATH</t>
  </si>
  <si>
    <t>domzscho
Plötzlich wollen zwei Fraktionen
das Bundeshaus stürmen. Seltsam.</t>
  </si>
  <si>
    <t xml:space="preserve">gabrielathurg
</t>
  </si>
  <si>
    <t>tekcins
@domzscho Ich stürme das Bundeshaus
nicht, solange beim Sturm Nazis
dabei sind. Basta. Der BR hat da
also Glück, da… https://t.co/6k4rI2isUF</t>
  </si>
  <si>
    <t>ooswald
@dari0x @glptbollinger Mein Erstklässler
kann problemlos ein Mäskeli tragen.
Es ist aber leider oft eine Zwängerei…
https://t.co/VbufvL8UJM</t>
  </si>
  <si>
    <t xml:space="preserve">bildungsicherch
</t>
  </si>
  <si>
    <t xml:space="preserve">glptbollinger
</t>
  </si>
  <si>
    <t xml:space="preserve">dari0x
</t>
  </si>
  <si>
    <t>megafon_rs_bern
@AntifaJenny War mal auf einem
Kongress wo er vorgetragen hat
und er meinte das Wichtige sei
dass man immer sehr se… https://t.co/PaOZqK3aLq</t>
  </si>
  <si>
    <t xml:space="preserve">antifajenny
</t>
  </si>
  <si>
    <t>huttetomdie
@MathysRoland Um alle die Augaben
zu bewältigen, welche durch das
@Bundeshaus_Bern und die von uns
gewählten… https://t.co/8ANwfQ2X3Q</t>
  </si>
  <si>
    <t xml:space="preserve">mathysroland
</t>
  </si>
  <si>
    <t>elibu
RT @Bundesrat_CH: Liebe Mitbürger/innen
Die heutige Medienkonferenz findet
auf der Bundeshaus-Terrasse statt.
Herzlichst</t>
  </si>
  <si>
    <t>roli1959
@PeterFreakwater @SVPch Mimimiii
Das pfui geht von meiner seite
an all die vollpfosten, kommunisten
im Bundeshaus w… https://t.co/fHAX4lpq7s</t>
  </si>
  <si>
    <t xml:space="preserve">peterfreakwater
</t>
  </si>
  <si>
    <t>thom71343318
@SVPch Das Vermächnis der bürgerlichen
Parteien mit dem Arbeitsgeberverband.
Herr Schnegg sollte bereits einen
Vors… https://t.co/QX1qDKClzu</t>
  </si>
  <si>
    <t>mbaerlocher
Ausweitung der Service-Zone: Mit
Wirtschaftspolitik gegen die Durststrecke.
https://t.co/7ReUrCDftz @nau_live
@GastroSuisseCH</t>
  </si>
  <si>
    <t>laeripatrizia
RT @nadinejurgensen: 246 Frauen
wollen sich Gehör verschaffen _xD83C__xDFA4_.
Ihre Themen in die Mitte der Gesellschaft
tragen. Helft mit die #Frauense…</t>
  </si>
  <si>
    <t>nadinejurgensen
246 Frauen wollen sich Gehör verschaffen
_xD83C__xDFA4_. Ihre Themen in die Mitte der
Gesellschaft tragen. Helft mit
die… https://t.co/fr00zF70xQ</t>
  </si>
  <si>
    <t>metamythos
RT @nadinejurgensen: 246 Frauen
wollen sich Gehör verschaffen _xD83C__xDFA4_.
Ihre Themen in die Mitte der Gesellschaft
tragen. Helft mit die #Frauense…</t>
  </si>
  <si>
    <t>margritstamm
RT @nadinejurgensen: 246 Frauen
wollen sich Gehör verschaffen _xD83C__xDFA4_.
Ihre Themen in die Mitte der Gesellschaft
tragen. Helft mit die #Frauense…</t>
  </si>
  <si>
    <t>alexaregger
RT @MBaerlocher: Ausweitung der
Service-Zone: Mit Wirtschaftspolitik
gegen die Durststrecke. https://t.co/7ReUrCDftz
@nau_live @GastroSuis…</t>
  </si>
  <si>
    <t>diefeministen
Unser Mitgründer @RosensteinSasha
hat eine Botschaft für euch: Unterstützt
das Crowdfunding der @alliance_F
für die… https://t.co/JCq5m5omSZ</t>
  </si>
  <si>
    <t>rosensteinsasha
RT @diefeministen: Unser Mitgründer
@RosensteinSasha hat eine Botschaft
für euch: Unterstützt das Crowdfunding
der @alliance_F für die Frau…</t>
  </si>
  <si>
    <t>spzuerich
RT @alliance_F: #frauensession2021
heute auf @watson_news _xD83D__xDE4C_ Zwei
Tage Politikerin sein: Die Frauensession
macht's möglich - https://t.co/…</t>
  </si>
  <si>
    <t>gabrielvetter
RT @LMZurich: _xD83D__xDE04_ Röbi Gantenbein,
Lagerist im Bundeshaus, erklärt
uns weshalb das nachgestellte Bundeszimmer
in der Wechselausstellung «Bund…</t>
  </si>
  <si>
    <t>lmzurich
_xD83D__xDE04_ Röbi Gantenbein, Lagerist im
Bundeshaus, erklärt uns weshalb
das nachgestellte Bundeszimmer
in der Wechselausstel… https://t.co/9r6y97tka2</t>
  </si>
  <si>
    <t>heinrichheine15
@RaphaelSeunig @kiser__tim @Angelika_Ruider
@20min @Mitte_Centre Ich geissle
ja nicht die Streichung des Cs
an sich… https://t.co/1QzHRnOfqE</t>
  </si>
  <si>
    <t xml:space="preserve">cr_schmid
</t>
  </si>
  <si>
    <t xml:space="preserve">veritaslos
</t>
  </si>
  <si>
    <t xml:space="preserve">rschreibt
</t>
  </si>
  <si>
    <t xml:space="preserve">cocoz62277008
</t>
  </si>
  <si>
    <t xml:space="preserve">mitte_centre
</t>
  </si>
  <si>
    <t xml:space="preserve">angelika_ruider
</t>
  </si>
  <si>
    <t xml:space="preserve">kiser__tim
</t>
  </si>
  <si>
    <t xml:space="preserve">raphaelseunig
</t>
  </si>
  <si>
    <t>eidgenossepeter
@thomas_aeschi Hoffe die SVP verliert
bei den nächsten Wahlen sehr viele
Wähler, dann nimmt der Druck und
das gegac… https://t.co/ddPNrzrpmh</t>
  </si>
  <si>
    <t>gaultmilieu
Wann geht es endlich wieder los?
Wann werden die Corona-Verbote
gelockert. Sehnsüchtig warten alle
auf einen Oeffnu… https://t.co/Lxo9RiwvrI</t>
  </si>
  <si>
    <t>rizziesther
RT @EduardGrnwald: Zu BR Maurer
fehlen mir absolut die Worte: Er
wollte am 1. Mai alles öffnen!
Die anderen sind auch nicht viel
besser un…</t>
  </si>
  <si>
    <t>annekanne77
RT @EduardGrnwald: Zu BR Maurer
fehlen mir absolut die Worte: Er
wollte am 1. Mai alles öffnen!
Die anderen sind auch nicht viel
besser un…</t>
  </si>
  <si>
    <t>puerrom
Die @GrueneCH sind übrigens die
einzige im Parlament vertretene
Partei, welche die Öffnung in die
dritte Welle klar… https://t.co/rNVQSA2lp2</t>
  </si>
  <si>
    <t xml:space="preserve">opakoebi
</t>
  </si>
  <si>
    <t xml:space="preserve">ver7t
</t>
  </si>
  <si>
    <t>carlogrillo10
RT @Bundesrat_CH: Liebe Mitbürger/innen
Die heutige Medienkonferenz findet
auf der Bundeshaus-Terrasse statt.
Herzlichst</t>
  </si>
  <si>
    <t>chayo_77
@RV7759094603 @Blickch Einzig die
Ansteckungsmöglichkeit in Einkaufszentren,
Fabriken, Verteilzentralen und
im Bund… https://t.co/PGpNDBKSXm</t>
  </si>
  <si>
    <t xml:space="preserve">rv7759094603
</t>
  </si>
  <si>
    <t>nette_wolke
RT @EduardGrnwald: Zu BR Maurer
fehlen mir absolut die Worte: Er
wollte am 1. Mai alles öffnen!
Die anderen sind auch nicht viel
besser un…</t>
  </si>
  <si>
    <t>skywalker5054
RT @Bundesrat_CH: Liebe Mitbürger/innen
Die heutige Medienkonferenz findet
auf der Bundeshaus-Terrasse statt.
Herzlichst</t>
  </si>
  <si>
    <t>patrickmatusz
@hazanirayidfada Ich frage mich
immer wieder, weshalb das Bundeshaus
noch nicht zum Superspreader Event
mutiert ist... _xD83E__xDD37_‍♂️</t>
  </si>
  <si>
    <t>fairy6493
@krachenwil es schneit und weit
und breit kein winterdienst! das
larifari im bundeshaus reicht mir,
es muss nicht n… https://t.co/AUKCsltEnP</t>
  </si>
  <si>
    <t xml:space="preserve">krachenwil
</t>
  </si>
  <si>
    <t>lernchance
RT @nadinejurgensen: 246 Frauen
wollen sich Gehör verschaffen _xD83C__xDFA4_.
Ihre Themen in die Mitte der Gesellschaft
tragen. Helft mit die #Frauense…</t>
  </si>
  <si>
    <t>hofnaerrin
RT @alliance_F: Was soll an der
#frauensession2021 behandelt werden?
Für @nadinejurgensen ist es die
#Vereinbarkeit von Beruf &amp;amp;
Familie. De…</t>
  </si>
  <si>
    <t>tla62
RT @EduardGrnwald: Zu BR Maurer
fehlen mir absolut die Worte: Er
wollte am 1. Mai alles öffnen!
Die anderen sind auch nicht viel
besser un…</t>
  </si>
  <si>
    <t>schaefershf
@MartinA52050548 seit gestern hängt
ein Tuch darüber ... schau mal
im Bundeshaus nach</t>
  </si>
  <si>
    <t>politikfragen
Bundesrat: So wollten Ueli Maurer
&amp;amp; Co. wirklich lockern - https://t.co/n5woNk1dRY
https://t.co/1EWlwFURYO</t>
  </si>
  <si>
    <t>fehlundtadel
@Bundeshaus_Bern https://t.co/ACE5HhFTAz</t>
  </si>
  <si>
    <t>edi_dfi
RT @LMZurich: _xD83D__xDE04_ Röbi Gantenbein,
Lagerist im Bundeshaus, erklärt
uns weshalb das nachgestellte Bundeszimmer
in der Wechselausstellung «Bund…</t>
  </si>
  <si>
    <t>sabinezhberlin
RT @ITWomenETH: Die zweite Frauensession
am 29. und 30. Oktober im Bundeshaus:
Für einen Sitz an der Frauensession
können alle in der Schwe…</t>
  </si>
  <si>
    <t xml:space="preserve">itwomeneth
</t>
  </si>
  <si>
    <t>ninowilkins
RT @OMPWashington: Im Echo dann
mit Reaktionen aus dem Bundeshaus.
Von @tiana_moser @gerhardpfister
@ChristaMarkwald @meyer_mattea
und @BR_…</t>
  </si>
  <si>
    <t xml:space="preserve">br_
</t>
  </si>
  <si>
    <t xml:space="preserve">meyer_mattea
</t>
  </si>
  <si>
    <t xml:space="preserve">christamarkwald
</t>
  </si>
  <si>
    <t xml:space="preserve">gerhardpfister
</t>
  </si>
  <si>
    <t xml:space="preserve">tiana_moser
</t>
  </si>
  <si>
    <t>ompwashington
Im Echo dann mit Reaktionen aus
dem Bundeshaus. Von @tiana_moser
@gerhardpfister @ChristaMarkwald
@meyer_mattea und… https://t.co/IJNTc3tp25</t>
  </si>
  <si>
    <t>koblerev
RT @OMPWashington: Im Echo dann
mit Reaktionen aus dem Bundeshaus.
Von @tiana_moser @gerhardpfister
@ChristaMarkwald @meyer_mattea
und @BR_…</t>
  </si>
  <si>
    <t>massimodiana
RT @m_hof: #Rahmenabkommen/#InstA:
Massive Kritik aus #EU-Brüssel
an der Verhandlungsführung der
Schweiz. Dies zeigen Dokumente,
die @sr…</t>
  </si>
  <si>
    <t xml:space="preserve">sr
</t>
  </si>
  <si>
    <t>m_hof
#Rahmenabkommen/#InstA: Massive
Kritik aus #EU-Brüssel an der Verhandlungsführung
der Schweiz. Dies zeigen Dokum…
https://t.co/dfpXx2KUi2</t>
  </si>
  <si>
    <t>dani_allemann
RT @LMZurich: _xD83D__xDE04_ Röbi Gantenbein,
Lagerist im Bundeshaus, erklärt
uns weshalb das nachgestellte Bundeszimmer
in der Wechselausstellung «Bund…</t>
  </si>
  <si>
    <t>zukunftch
Referendumsabgabe von Gegnern vor
Bundeshaus gestört https://t.co/QMVnlL8qe6
| Die Stiftung @ZukunftCH informiert…
https://t.co/smtVPAOoTB</t>
  </si>
  <si>
    <t>miperrico
RT @OMPWashington: Im Echo dann
mit Reaktionen aus dem Bundeshaus.
Von @tiana_moser @gerhardpfister
@ChristaMarkwald @meyer_mattea
und @BR_…</t>
  </si>
  <si>
    <t>remolamotta
Macht doch alles auf und schliesst
das Bundeshaus.... #SwissCovidCrime
Hauptsache nicht auf Wissenschaftler*innen
h… https://t.co/IcDXPQSUKm</t>
  </si>
  <si>
    <t>crusty20041
@MarcAndri Da bin ich absolut ihrer
Meinung. Man sollte sie an den
Pranger stellen. Ich wäre auch
dafür vor dem Bun… https://t.co/oVh6Ca2uXZ</t>
  </si>
  <si>
    <t xml:space="preserve">marcandri
</t>
  </si>
  <si>
    <t>karniggels
RT @ChristineLoriol: https://t.co/4Xls9Ze8Pc
Das war halt schon auch ein tolles
Beispiel unsere politischen Führung
n der Frühlingssesion.…</t>
  </si>
  <si>
    <t>christineloriol
Und dann möchte ich noch, dass
sich unser Parlament @ParlCH in
der Junisession „am Riemen reisst“
(Zitat… https://t.co/9NOxlkZEW2</t>
  </si>
  <si>
    <t>patrick_kuenzle
RT @OMPWashington: Im Echo dann
mit Reaktionen aus dem Bundeshaus.
Von @tiana_moser @gerhardpfister
@ChristaMarkwald @meyer_mattea
und @BR_…</t>
  </si>
  <si>
    <t>007_what_else
@NZZ @laliberte @Fumagalli_A @NZZSchweiz
Einige LGBT-Aktivisten sind offenbar
besonders dünnhäutig und bevorzugen
Z… https://t.co/fW516a3kXE</t>
  </si>
  <si>
    <t xml:space="preserve">nzzschweiz
</t>
  </si>
  <si>
    <t xml:space="preserve">fumagalli_a
</t>
  </si>
  <si>
    <t xml:space="preserve">laliberte
</t>
  </si>
  <si>
    <t>cee_spectacles
RT @Bundesrat_CH: Liebe Mitbürger/innen
Die heutige Medienkonferenz findet
auf der Bundeshaus-Terrasse statt.
Herzlichst</t>
  </si>
  <si>
    <t>ninubinu
Crowdfunden statt ausgehen! Frauensession
im Bundeshaus https://t.co/M5Sh6B6WTN
via @wemakeit</t>
  </si>
  <si>
    <t xml:space="preserve">wemakeit
</t>
  </si>
  <si>
    <t>sofami_repe
RT @ninubinu: Crowdfunden statt
ausgehen! Frauensession im Bundeshaus
https://t.co/M5Sh6B6WTN via @wemakeit</t>
  </si>
  <si>
    <t>vancreutzfeldt
@moliecht Sollen wir mal ein paar
Farbbeutel ans Bundeshaus schmeissen?
Ich schlage vor in schwarz.</t>
  </si>
  <si>
    <t>shv_fssf
RT @alliance_F: #50JahreDemokratie:
Die #frauensession2021 ist DER
Anlass des Jahres für #Gleichstellung
in der _xD83C__xDDE8__xD83C__xDDED_. Mit deiner Spende
hilfs…</t>
  </si>
  <si>
    <t>alescha02
Die Mittte/FDP/GLP-Lastigkeit der
SRG zeigt sich am deutlichsten
bei den Kommentaren, v.a jenen
aus dem Bundeshaus,… https://t.co/QJeWIXt1Us</t>
  </si>
  <si>
    <t>chruezlinge
wurde aber auch Zeit. @Ch_Lohr
#Bundeshaus #Barrierefreiheit https://t.co/qjIkVHz3Ds</t>
  </si>
  <si>
    <t xml:space="preserve">ch_lohr
</t>
  </si>
  <si>
    <t>reinhard481
KLEINER GAUNER SUPPE BROT UND KNAST.GROSSER
GAUNER IM BUNDESHAUS ZU GAST.EINER
DER GROESSTEN VERBRECHER IM BUNDESHA…
https://t.co/ONZFMMW3gA</t>
  </si>
  <si>
    <t>lukasvbuerkli
@KoeppelRoger Grösse Mitschuld
tragen die Anheizer dieser Stürmung.
Namentlich Donald Trump. Diese
Leute sollten fü… https://t.co/NagPrkP0BC</t>
  </si>
  <si>
    <t xml:space="preserve">koeppelroger
</t>
  </si>
  <si>
    <t>actaveritas
Sorry, aber jede Uni die in der
aktuellen Situation Präsenzunterricht
obligatorisch machen will gibt
sich der Läche… https://t.co/BLW5WM2g4U</t>
  </si>
  <si>
    <t>dboppch
@hazanirayidfada Können wir die
Sportjournalisten ins Bundeshaus
schicken?</t>
  </si>
  <si>
    <t>swiesandraa
RT @Bundesrat_CH: Liebe Mitbürger/innen
Die heutige Medienkonferenz findet
auf der Bundeshaus-Terrasse statt.
Herzlichst</t>
  </si>
  <si>
    <t>ladina_kirchen
Unterstützung aus dem Bundeshaus!
Danke dir, liebe @FWasserfallen,
ganz herzlich für den Support.…
https://t.co/xslvP7ack5</t>
  </si>
  <si>
    <t>fwasserfallen
RT @ladina_kirchen: Unterstützung
aus dem Bundeshaus! Danke dir,
liebe @FWasserfallen, ganz herzlich
für den Support. #DieRegierungsstatth…</t>
  </si>
  <si>
    <t>schubrun
@DennisKBerlin @calien_666 Wir
können ja noch das Bundeshaus (Bonn)
mit ins Spiel bringen _xD83D__xDE02_</t>
  </si>
  <si>
    <t xml:space="preserve">calien_666
</t>
  </si>
  <si>
    <t xml:space="preserve">denniskberlin
</t>
  </si>
  <si>
    <t>lifeki78
RT @alliance_F: Herzlichen Dank
an alle, die die #frauensession2021
bereits finanziell unterstützen.
Wir sind bei über 17'000 CHF, brauchen…</t>
  </si>
  <si>
    <t>flug521
@midebkue Ja was jetzt, überall
wird geöffnet und trotzdem sollten
wir Kontakte meiden. Suche mir
eine Gartenbeiz d… https://t.co/HfYDSMIF4U</t>
  </si>
  <si>
    <t>mxpx1981
@rcgr_ch @alain_berset @ParmelinG
@BR_Sprecher bingo. vom laster
vor dem bundeshaus abladen.</t>
  </si>
  <si>
    <t xml:space="preserve">rcgr_ch
</t>
  </si>
  <si>
    <t>charlyeinstein
RT @Flug521: @midebkue Ja was jetzt,
überall wird geöffnet und trotzdem
sollten wir Kontakte meiden. Suche
mir eine Gartenbeiz die 2Std für…</t>
  </si>
  <si>
    <t xml:space="preserve">midebkue
</t>
  </si>
  <si>
    <t>bittereslachen
RT @Flug521: @midebkue Ja was jetzt,
überall wird geöffnet und trotzdem
sollten wir Kontakte meiden. Suche
mir eine Gartenbeiz die 2Std für…</t>
  </si>
  <si>
    <t xml:space="preserve">adrianoaguzzi
</t>
  </si>
  <si>
    <t xml:space="preserve">nicolegbel3
</t>
  </si>
  <si>
    <t>andreaschaelch1
RT @ChristineLoriol: Und dann möchte
ich noch, dass sich unser Parlament
@ParlCH in der Junisession „am
Riemen reisst“ (Zitat @Juerg_Grosse…</t>
  </si>
  <si>
    <t xml:space="preserve">parlch
</t>
  </si>
  <si>
    <t>andresyvonne
RT @thomas_aeschi: ⁦@SVPch⁩ kritisiert
Intensivbetten-Abbau ⁦@alain_berset⁩
⁦@BAG_OFSP_UFSP⁩ https://t.co/LLyfAqjKg6</t>
  </si>
  <si>
    <t>hrsuit
RT @thomas_aeschi: ⁦@SVPch⁩ kritisiert
Intensivbetten-Abbau ⁦@alain_berset⁩
⁦@BAG_OFSP_UFSP⁩ https://t.co/LLyfAqjKg6</t>
  </si>
  <si>
    <t>cowaser
@postcovid_CH @BAG_OFSP_UFSP Kann
man die Jumbos nicht direkt im
Bundeshaus entladen?</t>
  </si>
  <si>
    <t>thinktwice_gell
RT @CoWaser: @postcovid_CH @BAG_OFSP_UFSP
Kann man die Jumbos nicht direkt
im Bundeshaus entladen?</t>
  </si>
  <si>
    <t>danieleulrich
@SVPch #srfarena @SVPch #ThomasMatter
Das ist echt ein grosskalibriger
Schuss ins eigene Knie, Herr Matter.
Um bei… https://t.co/XIDdiZda4I</t>
  </si>
  <si>
    <t>freakpants
@ChristineLoriol @hazanirayidfada
@edw_tweet oh mein gott, veep im
bundeshaus. Die 7 Zwerge übertreffen
sich jede F… https://t.co/U3rAhX5sWf</t>
  </si>
  <si>
    <t xml:space="preserve">edw_tweet
</t>
  </si>
  <si>
    <t>rosmarietoggwe1
RT @thomas_aeschi: ⁦@SVPch⁩ kritisiert
Intensivbetten-Abbau ⁦@alain_berset⁩
⁦@BAG_OFSP_UFSP⁩ https://t.co/LLyfAqjKg6</t>
  </si>
  <si>
    <t>ogimichael
@ParlCH Die erste gute Idee aus
diesem Bundeshaus seit sehr vielen
Monaten....</t>
  </si>
  <si>
    <t xml:space="preserve">strebelluca
</t>
  </si>
  <si>
    <t>alp_trader
RT @thomas_aeschi: ⁦@SVPch⁩ kritisiert
Intensivbetten-Abbau ⁦@alain_berset⁩
⁦@BAG_OFSP_UFSP⁩ https://t.co/LLyfAqjKg6</t>
  </si>
  <si>
    <t>romanambuehl
RT @ChristineLoriol: Und dann möchte
ich noch, dass sich unser Parlament
@ParlCH in der Junisession „am
Riemen reisst“ (Zitat @Juerg_Grosse…</t>
  </si>
  <si>
    <t>castlemead
@Gonzoweirdworld @MissBayBee_de
@BildungslandNRW Wir öffnen vor
allem. Und stellen dann Kerzen
vors Bundeshaus. _xD83E__xDD2E_</t>
  </si>
  <si>
    <t xml:space="preserve">bildungslandnrw
</t>
  </si>
  <si>
    <t xml:space="preserve">missbaybee_de
</t>
  </si>
  <si>
    <t xml:space="preserve">gonzoweirdworld
</t>
  </si>
  <si>
    <t>bab_berlin
#BAB beleuchtet #GeteiltesBerlin.
#OnThisDay 1950: In West-#Berlin
wird in der späteren Bundesallee
das Bundeshaus… https://t.co/XNRmYMEtXS</t>
  </si>
  <si>
    <t>zh_city
@hungrydoh @PascalPfister @leckerbisse
Die Schweiz verträgt einen Eric
Weber. Es gab da schon SP Mitglieder,
die Ha… https://t.co/gbOta31uLl</t>
  </si>
  <si>
    <t xml:space="preserve">leckerbisse
</t>
  </si>
  <si>
    <t xml:space="preserve">pascalpfister
</t>
  </si>
  <si>
    <t xml:space="preserve">hungrydoh
</t>
  </si>
  <si>
    <t>Directed</t>
  </si>
  <si>
    <t>Edges</t>
  </si>
  <si>
    <t>Vertices[Joined Twitter Date (UTC)]</t>
  </si>
  <si>
    <t>Graph Type</t>
  </si>
  <si>
    <t>Modularity</t>
  </si>
  <si>
    <t>NodeXL Version</t>
  </si>
  <si>
    <t>Not Applicable</t>
  </si>
  <si>
    <t>1.0.1.419</t>
  </si>
  <si>
    <t>Workbook Settings 2</t>
  </si>
  <si>
    <t>Subgraph</t>
  </si>
  <si>
    <t>Top URLs in Tweet in Entire Graph</t>
  </si>
  <si>
    <t>http://Nau.ch</t>
  </si>
  <si>
    <t>https://ift.tt/3tf2DQS</t>
  </si>
  <si>
    <t>Entire Graph Count</t>
  </si>
  <si>
    <t>Top URLs in Tweet</t>
  </si>
  <si>
    <t>Top Domains in Tweet in Entire Graph</t>
  </si>
  <si>
    <t>ift.tt</t>
  </si>
  <si>
    <t>google.com</t>
  </si>
  <si>
    <t>zukunft-ch.ch</t>
  </si>
  <si>
    <t>zentralplus.ch</t>
  </si>
  <si>
    <t>Top Domains in Tweet</t>
  </si>
  <si>
    <t>Top Hashtags in Tweet in Entire Graph</t>
  </si>
  <si>
    <t>corona</t>
  </si>
  <si>
    <t>pandemie</t>
  </si>
  <si>
    <t>50jahredemokratie</t>
  </si>
  <si>
    <t>gleichstellung</t>
  </si>
  <si>
    <t>bag</t>
  </si>
  <si>
    <t>Top Hashtags in Tweet</t>
  </si>
  <si>
    <t>Top Words in Tweet in Entire Graph</t>
  </si>
  <si>
    <t>Words in Sentiment List#1: Positive</t>
  </si>
  <si>
    <t>Words in Sentiment List#2: Negative</t>
  </si>
  <si>
    <t>Words in Sentiment List#3: (Add your own word list)</t>
  </si>
  <si>
    <t>Non-categorized Words</t>
  </si>
  <si>
    <t>Total Words</t>
  </si>
  <si>
    <t>die</t>
  </si>
  <si>
    <t>rt</t>
  </si>
  <si>
    <t>der</t>
  </si>
  <si>
    <t>bundeshaus</t>
  </si>
  <si>
    <t>auf</t>
  </si>
  <si>
    <t>Top Words in Tweet</t>
  </si>
  <si>
    <t>Top Word Pairs in Tweet in Entire Graph</t>
  </si>
  <si>
    <t>r,wert</t>
  </si>
  <si>
    <t>nach,oben</t>
  </si>
  <si>
    <t>im,bundeshaus</t>
  </si>
  <si>
    <t>rt,alliance_f</t>
  </si>
  <si>
    <t>auf,die</t>
  </si>
  <si>
    <t>innen,die</t>
  </si>
  <si>
    <t>liebe,mitbürger</t>
  </si>
  <si>
    <t>mitbürger,innen</t>
  </si>
  <si>
    <t>die,heutige</t>
  </si>
  <si>
    <t>heutige,medienkonferenz</t>
  </si>
  <si>
    <t>Top Word Pairs in Tweet</t>
  </si>
  <si>
    <t>Top Replied-To in Entire Graph</t>
  </si>
  <si>
    <t>Top Mentioned in Entire Graph</t>
  </si>
  <si>
    <t>Top Replied-To in Tweet</t>
  </si>
  <si>
    <t>Top Mentioned in Tweet</t>
  </si>
  <si>
    <t>Top Tweeters in Entire Graph</t>
  </si>
  <si>
    <t>Top Tweeters</t>
  </si>
  <si>
    <t>Top URLs in Tweet by Count</t>
  </si>
  <si>
    <t>https://wemakeit.com/projects/frauensession-im-bundeshaus?locale=de https://twitter.com/diefeministen/status/1381916793585995776 https://twitter.com/i/web/status/1382581818197741568 https://twitter.com/i/web/status/1382212577585987586 https://twitter.com/i/web/status/1381489934310211584 https://twitter.com/i/web/status/1381972938421792772 https://twitter.com/i/web/status/1383047147877195776 https://twitter.com/i/web/status/1380851949151657989 https://twitter.com/i/web/status/1380453120455639040</t>
  </si>
  <si>
    <t>https://twitter.com/i/web/status/1381609138082488324 https://twitter.com/i/web/status/1382627788952379393</t>
  </si>
  <si>
    <t>https://www.nau.ch/politik/bundeshaus/stellen-beizen-stuhle-bald-bis-auf-die-strasse-65906597?utm_medium=264&amp;utm_source=usr https://twitter.com/i/web/status/1383286567188398083 https://twitter.com/i/web/status/1383080889278681088 https://twitter.com/i/web/status/1382754832017199107 https://twitter.com/i/web/status/1382695418476265484 https://twitter.com/i/web/status/1382604486892531715 https://twitter.com/i/web/status/1382577684509769731 https://twitter.com/i/web/status/1382349833474867200 https://twitter.com/i/web/status/1382192904010145793 https://twitter.com/i/web/status/1382018452248989697</t>
  </si>
  <si>
    <t>https://www.nau.ch/politik/bundeshaus/svp-kritisiert-intensivbetten-abbau-pfleger-wehren-sich-65907926 https://twitter.com/i/web/status/1381222084853047307 https://www.nau.ch/politik/bundeshaus/coronavirus-eth-bag-korrigieren-r-wert-von-096-auf-110-65905197</t>
  </si>
  <si>
    <t>https://twitter.com/i/web/status/1381688104055152641 https://www.nau.ch/politik/bundeshaus/coronavirus-eth-bag-korrigieren-r-wert-von-096-auf-110-65905197 https://twitter.com/i/web/status/1381235782405525507</t>
  </si>
  <si>
    <t>https://twitter.com/i/web/status/1381252544828170244 https://twitter.com/i/web/status/1381135334268940289 https://twitter.com/i/web/status/1381134156332142592</t>
  </si>
  <si>
    <t>https://twitter.com/i/web/status/1383031300362096643 http://dlvr.it/Rxn9q7 http://dlvr.it/Rxn9lD http://dlvr.it/RxlzhF http://dlvr.it/Rxkw4t https://twitter.com/i/web/status/1382716603989590018 http://dlvr.it/RxkSrF http://dlvr.it/RxkSpV https://twitter.com/i/web/status/1382655703416926212 http://dlvr.it/RxjsBT</t>
  </si>
  <si>
    <t>https://twitter.com/i/web/status/1381664159272726532 https://www.nau.ch/politik/bundeshaus/das-steckt-dahinter-r-wert-erneut-nach-unten-korrigiert-65903760</t>
  </si>
  <si>
    <t>https://twitter.com/i/web/status/1381600434100506626 https://www.nau.ch/politik/bundeshaus/das-steckt-dahinter-r-wert-erneut-nach-unten-korrigiert-65903760 https://www.nau.ch/politik/bundeshaus/gdk-prasident-kaum-risiko-bei-offnung-von-restaurant-terrassen-65904784</t>
  </si>
  <si>
    <t>https://twitter.com/i/web/status/1381639560824754186 https://twitter.com/i/web/status/1381629672845369344</t>
  </si>
  <si>
    <t>https://ift.tt/3tf2DQS https://ift.tt/2NqKrAI https://www.nau.ch/politik/bundeshaus/junge-svp-will-lockdown-ende-mit-geringfugigen-sch https://ift.tt/eA8V8J https://ift.tt/3uERj0Y https://twitter.com/i/web/status/1380673425816100866</t>
  </si>
  <si>
    <t>https://twitter.com/i/web/status/1383287858023178242 https://twitter.com/i/web/status/1381865989474689025</t>
  </si>
  <si>
    <t>https://twitter.com/i/web/status/1381882838740566017 https://twitter.com/i/web/status/1381971845453377536 https://twitter.com/i/web/status/1381723885129846784 https://twitter.com/i/web/status/1381719217653841925</t>
  </si>
  <si>
    <t>https://twitter.com/i/web/status/1382373709504081928 https://twitter.com/i/web/status/1381314515388801031</t>
  </si>
  <si>
    <t>https://twitter.com/i/web/status/1382584312797757440 https://twitter.com/i/web/status/1382216822221647872 https://twitter.com/i/web/status/1383048663224754188 https://twitter.com/i/web/status/1380454482845310977 https://twitter.com/i/web/status/1381916526593384448</t>
  </si>
  <si>
    <t>https://twitter.com/i/web/status/1382390329668726785 https://twitter.com/i/web/status/1381696294054469642</t>
  </si>
  <si>
    <t>https://twitter.com/i/web/status/1382600901324632065 https://twitter.com/i/web/status/1381601322298966016 https://twitter.com/i/web/status/1381381152808783877</t>
  </si>
  <si>
    <t>https://twitter.com/i/web/status/1382280592612540420 https://twitter.com/i/web/status/1382634908565307394</t>
  </si>
  <si>
    <t>http://Nau.ch https://news.google.com/__i/rss/rd/articles/CBMiY2h0dHBzOi8vd3d3Lm5hdS5jaC9wb2xpdGlrL2J1bmRlc2hhdXMvYnVuZGVzcmF0LXNvLXdvbGx0ZW4tdWVsaS1tYXVyZXItY28td2lya2xpY2gtbG9ja2Vybi02NTkwNjk5M9IBZ2h0dHBzOi8vd3d3Lm5hdS5jaC9hbXAvcG9saXRpay9idW5kZXNoYXVzL2J1bmRlc3JhdC1zby13b2xsdGVuLXVlbGktbWF1cmVyLWNvLXdpcmtsaWNoLWxvY2tlcm4tNjU5MDY5OTM?oc=5 https://news.google.com/__i/rss/rd/articles/CBMiZGh0dHBzOi8vd3d3Lm5hdS5jaC9wb2xpdGlrL2J1bmRlc2hhdXMvY29yb25hdmlydXMtYnVuZGVzcmF0LWluZm9ybWllcnQtdWJlci1uZXVlLWVudHNjaGVpZGUtNjU5MDYyODnSAWhodHRwczovL3d3dy5uYXUuY2gvYW1wL3BvbGl0aWsvYnVuZGVzaGF1cy9jb3JvbmF2aXJ1cy1idW5kZXNyYXQtaW5mb3JtaWVydC11YmVyLW5ldWUtZW50c2NoZWlkZS02NTkwNjI4OQ?oc=5</t>
  </si>
  <si>
    <t>https://www.srf.ch/news/schweiz/coronatests-im-bundeshaus-jedes-dritte-ratsmitglied-liess-den-spucktest-aus https://twitter.com/i/web/status/1383102172678787076 https://twitter.com/i/web/status/1382740577234653185</t>
  </si>
  <si>
    <t>https://www.nau.ch/politik/bundeshaus/svp-kritisiert-intensivbetten-abbau-pfleger-wehren-sich-65907926 https://www.nau.ch/politik/bundeshaus/coronavirus-eth-bag-korrigieren-r-wert-von-096-auf-110-65905197</t>
  </si>
  <si>
    <t>Top URLs in Tweet by Salience</t>
  </si>
  <si>
    <t>https://ift.tt/3tf2DQS https://www.nau.ch/politik/bundeshaus/junge-svp-will-lockdown-ende-mit-geringfugigen-sch https://ift.tt/eA8V8J https://ift.tt/3uERj0Y https://twitter.com/i/web/status/1380673425816100866 https://ift.tt/2NqKrAI</t>
  </si>
  <si>
    <t>https://news.google.com/__i/rss/rd/articles/CBMiY2h0dHBzOi8vd3d3Lm5hdS5jaC9wb2xpdGlrL2J1bmRlc2hhdXMvYnVuZGVzcmF0LXNvLXdvbGx0ZW4tdWVsaS1tYXVyZXItY28td2lya2xpY2gtbG9ja2Vybi02NTkwNjk5M9IBZ2h0dHBzOi8vd3d3Lm5hdS5jaC9hbXAvcG9saXRpay9idW5kZXNoYXVzL2J1bmRlc3JhdC1zby13b2xsdGVuLXVlbGktbWF1cmVyLWNvLXdpcmtsaWNoLWxvY2tlcm4tNjU5MDY5OTM?oc=5 https://news.google.com/__i/rss/rd/articles/CBMiZGh0dHBzOi8vd3d3Lm5hdS5jaC9wb2xpdGlrL2J1bmRlc2hhdXMvY29yb25hdmlydXMtYnVuZGVzcmF0LWluZm9ybWllcnQtdWJlci1uZXVlLWVudHNjaGVpZGUtNjU5MDYyODnSAWhodHRwczovL3d3dy5uYXUuY2gvYW1wL3BvbGl0aWsvYnVuZGVzaGF1cy9jb3JvbmF2aXJ1cy1idW5kZXNyYXQtaW5mb3JtaWVydC11YmVyLW5ldWUtZW50c2NoZWlkZS02NTkwNjI4OQ?oc=5 http://Nau.ch</t>
  </si>
  <si>
    <t>https://twitter.com/i/web/status/1383102172678787076 https://twitter.com/i/web/status/1382740577234653185 https://www.srf.ch/news/schweiz/coronatests-im-bundeshaus-jedes-dritte-ratsmitglied-liess-den-spucktest-aus</t>
  </si>
  <si>
    <t>Top Domains in Tweet by Count</t>
  </si>
  <si>
    <t>twitter.com wemakeit.com</t>
  </si>
  <si>
    <t>twitter.com nau.ch</t>
  </si>
  <si>
    <t>twitter.com zentralplus.ch nau.ch</t>
  </si>
  <si>
    <t>dlvr.it twitter.com</t>
  </si>
  <si>
    <t>ift.tt nau.ch twitter.com</t>
  </si>
  <si>
    <t>twitter.com srf.ch</t>
  </si>
  <si>
    <t>Top Domains in Tweet by Salience</t>
  </si>
  <si>
    <t>twitter.com dlvr.it</t>
  </si>
  <si>
    <t>nau.ch twitter.com ift.tt</t>
  </si>
  <si>
    <t>Top Hashtags in Tweet by Count</t>
  </si>
  <si>
    <t>frauensession2021 vereinbarkeit 50jahredemokratie gleichstellung</t>
  </si>
  <si>
    <t>schweiz svp bundesrat johnson terrassen biosuisse trinkwasserinitiative politiker basel coronavirus</t>
  </si>
  <si>
    <t>frauensession2021 50jahredemokratie gleichstellung</t>
  </si>
  <si>
    <t>bag pharmaindustrie ehefüralle</t>
  </si>
  <si>
    <t>ehefüralle bag pharmaindustrie</t>
  </si>
  <si>
    <t>instagram svp bag pharmaindustrie kartoffelrepublik polizeimassnahmengesetz junghärdöpfel</t>
  </si>
  <si>
    <t>frauensession2021 ehefüralle</t>
  </si>
  <si>
    <t>swisscovidfail swisscovidcrime nichtmeinbundesrat</t>
  </si>
  <si>
    <t>Top Hashtags in Tweet by Salience</t>
  </si>
  <si>
    <t>vereinbarkeit 50jahredemokratie gleichstellung frauensession2021</t>
  </si>
  <si>
    <t>50jahredemokratie gleichstellung frauensession2021</t>
  </si>
  <si>
    <t>vereinbarkeit frauensession2021</t>
  </si>
  <si>
    <t>Top Words in Tweet by Count</t>
  </si>
  <si>
    <t>die blickch deshalb kommen chaoten aus dem linken lager sozialisten</t>
  </si>
  <si>
    <t>deville_late das putzpersonal im bundeshaus kennt alle geheimnisse tv anwältin</t>
  </si>
  <si>
    <t>das putzpersonal im bundeshaus kennt alle geheimnisse tv anwältin michellemming</t>
  </si>
  <si>
    <t>bereits alliance_f frauensession2021 wir sind bei über 10'000 chf herzlichen</t>
  </si>
  <si>
    <t>die frauensession2021 der bereits für ist von spendenaufruf auf mit</t>
  </si>
  <si>
    <t>es nordkorea nennt man propaganda hier ist werbung für beste</t>
  </si>
  <si>
    <t>eduardgrnwald sandrobrotz andreasgerber12 jungesvp man muss das nur richtig einordnen</t>
  </si>
  <si>
    <t>die herr christof vuille von nau_live suggeriert einmal mehr dass</t>
  </si>
  <si>
    <t>die für nau_live schweiz hat bisher noch keine grosse impf</t>
  </si>
  <si>
    <t>die der auf mit schweiz svp das wieder nicht sich</t>
  </si>
  <si>
    <t>fdp_liberalen informieren impfen testen petragoessi fordert eine informationskampagne des bag_ofsp_ufsp</t>
  </si>
  <si>
    <t>informieren impfen testen petragoessi fordert eine informationskampagne des bag_ofsp_ufsp um</t>
  </si>
  <si>
    <t>florinschuetz martina52050548 der typ ist einfach zum um das bundeshaus</t>
  </si>
  <si>
    <t>politiker innen die eine solche politik verfolgen und damit willentlich</t>
  </si>
  <si>
    <t>durch michael73827437 martincjanssen swissscience_tf korrupt und offenbar das die mehrheit</t>
  </si>
  <si>
    <t>1 auf nau_live von 12 04 01 nun plötzlich 0</t>
  </si>
  <si>
    <t>bundesrat alain berset und der als sänger um bundeshaus via</t>
  </si>
  <si>
    <t>en welche agentur macht diese millionschweren kampagnen des bag_ofsp_ufsp und</t>
  </si>
  <si>
    <t>en jobstwagner welche agentur macht diese millionschweren kampagnen des bag_ofsp_ufsp</t>
  </si>
  <si>
    <t>der swiss_lol staub_bernice medienkontrolle ist ch schon länger realität 3</t>
  </si>
  <si>
    <t>infosperber srf bag und bundeshaus verstehen auch nicht weshalb masken</t>
  </si>
  <si>
    <t>wusste gar nicht dass watson_news eine bundeshaus live berichterstattung hat</t>
  </si>
  <si>
    <t>retoliniger oliverlutz1 thomas_aeschi auf twitter können wirnihn langweilig finden im</t>
  </si>
  <si>
    <t>alain_berset bag_ofsp_ufsp die svpch kritisiert intensivbetten abbau verwenden sowieso nur</t>
  </si>
  <si>
    <t/>
  </si>
  <si>
    <t>15 0 1 2 3</t>
  </si>
  <si>
    <t>alliance_f frauensession2021 der amp 50jahredemokratie die ist anlass des jahres</t>
  </si>
  <si>
    <t>basler evaherzog_bs es braucht differenzierte kriterien für kulturveranstaltungen die ständerätin</t>
  </si>
  <si>
    <t>basler es braucht differenzierte kriterien für kulturveranstaltungen die ständerätin eva</t>
  </si>
  <si>
    <t>der alliance_f 50jahredemokratie die frauensession2021 ist anlass des jahres für</t>
  </si>
  <si>
    <t>srfnews es wird zeit dafür wie weiland dutti wieder einmal</t>
  </si>
  <si>
    <t>die svpzh linke zeigt ihr wahres gesicht bedingungsloses grundeinkommen und</t>
  </si>
  <si>
    <t>die linke zeigt ihr wahres gesicht bedingungsloses grundeinkommen und planwirtschaft</t>
  </si>
  <si>
    <t>brief von seraina w offener arbeitend im gesundheitswesen dieser wurde</t>
  </si>
  <si>
    <t>anhohx das einzige offene theater der schweiz befindet sich im</t>
  </si>
  <si>
    <t>evakuierenjetzt symbolische protestaktion vor dem bundeshaus bern zeigt wir haben</t>
  </si>
  <si>
    <t>possencurator ahh nein bundeshaus du meinst den bundesbellwü stimmts</t>
  </si>
  <si>
    <t>ein hansjaaggi buchermanfred hier der berner bernerhof ursprünglich hotel heute</t>
  </si>
  <si>
    <t>die svp im bundeshaus ist nichts anderes als eine puberträre</t>
  </si>
  <si>
    <t>wie strunzdumm ist chiesa die imperative forderungen und drohungen übertreffen</t>
  </si>
  <si>
    <t>die thomas_aeschi alain_berset bag_ofsp_ufsp verwenden sowieso nur gerade diejenigen richtwerte</t>
  </si>
  <si>
    <t>der luananussbaum r wert sinkt auf unter 1 0 und</t>
  </si>
  <si>
    <t>die r wert auf den zu vor thomas_aeschi der bundesratentscheide</t>
  </si>
  <si>
    <t>ihr fedpolch im bundeshaus covidiotench stadtrj kaposg nicht svpch züchtet</t>
  </si>
  <si>
    <t>alliance_f crowdfunding start für die frauensession2021 mit deiner unterstützung werden</t>
  </si>
  <si>
    <t>bitte die bereits spendet für frauensession im bundeshaus ich auch</t>
  </si>
  <si>
    <t>kann ja mal passieren bundeshaus_bern bundesrat_ch p s freeassangenow</t>
  </si>
  <si>
    <t>liebe mitbürger innen die heutige medienkonferenz findet auf der bundeshaus</t>
  </si>
  <si>
    <t>der bundesrat und des zur im von schweiz wegen für</t>
  </si>
  <si>
    <t>immer und wieder die gleiche scheisse der regierung das steckt</t>
  </si>
  <si>
    <t>immer da_vinci2007 und wieder die gleiche scheisse der regierung das</t>
  </si>
  <si>
    <t>das steckt wohl eher dahinter fake</t>
  </si>
  <si>
    <t>das steckt dahinter r wert erneut nach unten korrigiert</t>
  </si>
  <si>
    <t>gewerbeverband schockt mit radikalen lockdown behauptungen</t>
  </si>
  <si>
    <t>coronavirus ueli maurer fühlt sich einer sekte</t>
  </si>
  <si>
    <t>sind das die 7bundeszwerge auf dem marsch ins bundeshaus bern</t>
  </si>
  <si>
    <t>alliance_f spendenaufruf unserer geschäftsführerin sophieachermann direkt vom bundeshaus wo ende</t>
  </si>
  <si>
    <t>die der alliance_f für mit frauensession2021 deiner diefeministen unser mitgründer</t>
  </si>
  <si>
    <t>die florianinhauser erwinschmid es ist ein jammer da geht einer</t>
  </si>
  <si>
    <t>das ist halt problem irgendwelche nicht mint studierte vertraut der</t>
  </si>
  <si>
    <t>sie kriechen immer gleichzeitig aus ihren löchern die quantität soll</t>
  </si>
  <si>
    <t>toscanralph gdk präsident aussenterrassen öffnen via nau_live martin_mader_63 scheinbar muss</t>
  </si>
  <si>
    <t>das der wieder wie erwartet beginnt panikspiel experten immer gleiche</t>
  </si>
  <si>
    <t>der joenuc ich bei nau_live die und wie erwartet vor</t>
  </si>
  <si>
    <t>martin_mader_63 scheinbar muss der r wert schon wieder nach unten</t>
  </si>
  <si>
    <t>die masekentalibans glauben keiner statistik sich nicht selber gefälscht haben</t>
  </si>
  <si>
    <t>alain_berset est vous phopart parmeling allons où elle la crise</t>
  </si>
  <si>
    <t>die alain_berset est patwittmer zufälle gibt es pünktlich auf bundesratssitzungen</t>
  </si>
  <si>
    <t>das aarauer improve_this knackeboul ps war nicht rathaus sondern bundeshaus</t>
  </si>
  <si>
    <t>um diesen danach wieder nach unten zu korrigieren</t>
  </si>
  <si>
    <t>es die nach patwittmer zufälle gibt pünktlich auf bundesratssitzungen schnellen</t>
  </si>
  <si>
    <t>die zufälle gibt es pünktlich auf bundesratssitzungen schnellen werte nach</t>
  </si>
  <si>
    <t>die patwittmer zufälle gibt es pünktlich auf bundesratssitzungen schnellen werte</t>
  </si>
  <si>
    <t>nzz montagnachmittag ist das referendum gegen die ehefüralle eingereicht worden</t>
  </si>
  <si>
    <t>das der die normalen zeiten muss bag pharmaindustrie stirn bieten</t>
  </si>
  <si>
    <t>swisscovidfail uff die rhetorik dieses artikels ist ne katastrophe nau_live</t>
  </si>
  <si>
    <t>elvira_greco swisscovidfail uff die rhetorik dieses artikels ist ne katastrophe</t>
  </si>
  <si>
    <t>der nzz normalen zeiten muss das bag pharmaindustrie die stirn</t>
  </si>
  <si>
    <t>jsvp gegen covid gesetz und 20 weitere organisation auf unserer</t>
  </si>
  <si>
    <t>urkantone jsvp gegen covid gesetz und 20 weitere organisation auf</t>
  </si>
  <si>
    <t>den luananussbaum die bundesratentscheide scheinen eine art gezeitenkräfte auf r</t>
  </si>
  <si>
    <t>thomas_aeschi r wert vor bundesratsentscheid nach oben korrigiert gt wie</t>
  </si>
  <si>
    <t>bag schon wieder werden vom zahlen verfälscht sie versuchen alles</t>
  </si>
  <si>
    <t>thomas_aeschi die r wert vor bundesratsentscheid nach oben korrigiert gt</t>
  </si>
  <si>
    <t>schöne störaktion von menschen mit queeren lebensrealität beim bundeshaus kein</t>
  </si>
  <si>
    <t>gegen_oben schöne störaktion von menschen mit queeren lebensrealität beim bundeshaus</t>
  </si>
  <si>
    <t>ein hornberger schiessen par excellence dass sich die eth dafür</t>
  </si>
  <si>
    <t>immer mehr menschen merken dass wir mit den synthetischen pestiziden</t>
  </si>
  <si>
    <t>wir nein werden mittwoch nicht farbe bekennen aber euch mitteillen</t>
  </si>
  <si>
    <t>wir beobachtungsrat nein werden mittwoch nicht farbe bekennen aber euch</t>
  </si>
  <si>
    <t>coronavirus bag plant millionenschwere impfkampagne</t>
  </si>
  <si>
    <t>mit das nau_live wie erwartet explodiert der r wert des</t>
  </si>
  <si>
    <t>die nach es oben thomas_aeschi r wert korrigiert patwittmer zufälle</t>
  </si>
  <si>
    <t>die wir sollte nun aufständischen und rebellen gegen corona befürwoter</t>
  </si>
  <si>
    <t>nzz das die der montagnachmittag ist referendum gegen ehefüralle eingereicht</t>
  </si>
  <si>
    <t>die pbruegger gäbs beim bundeshaus wäre svpch automatisch draussen tubelipartei</t>
  </si>
  <si>
    <t>die nach thomas_aeschi r wert oben korrigiert es vor bundesratsentscheid</t>
  </si>
  <si>
    <t>die nach oben patwittmer zufälle gibt es pünktlich auf bundesratssitzungen</t>
  </si>
  <si>
    <t>schutzmaskenka1 rosamasken schwarzemasken lilamasken ab lager schweiz bundeshaus schutzmasken lidl</t>
  </si>
  <si>
    <t>rosamasken schwarzemasken lilamasken ab lager schweiz bundeshaus schutzmasken lidl apple</t>
  </si>
  <si>
    <t>coronavirus eth amp bag korrigieren r wert von 0 96</t>
  </si>
  <si>
    <t>nach evoweb2015 coronavirus eth amp bag korrigieren r wert von</t>
  </si>
  <si>
    <t>spannend srf sagt klar fucksvp aber lädt diese politiker trotzdem</t>
  </si>
  <si>
    <t>besten vor dem bundeshaus um daran zu erinnern wer wirklich</t>
  </si>
  <si>
    <t>im bundeshaus können alleine die drei grössten umweltverbände auf 65</t>
  </si>
  <si>
    <t>und ist bundesrat_ch wie euch pedos bundeshaus dem langstrumpfpipo ppsde</t>
  </si>
  <si>
    <t>mal wir moliecht noch zwei insgesamt vier werden den fehler</t>
  </si>
  <si>
    <t>alliance_f frauensession2021 heute auf watson_news zwei tage politikerin sein die</t>
  </si>
  <si>
    <t>alliancef_fr appel aux dons de notre directrice sophieachermann en direct</t>
  </si>
  <si>
    <t>de la à sessiondesfemmes2021 aux nous un appel dons notre</t>
  </si>
  <si>
    <t>der ejpd_dfjp_dfgp fdp_liberalen übrigens terror sitzt direkt im bundeshaus ein</t>
  </si>
  <si>
    <t>weil gleichstellung der noch immer nicht erreicht ist findet im</t>
  </si>
  <si>
    <t>gruenenetzwerke weil gleichstellung der noch immer nicht erreicht ist findet</t>
  </si>
  <si>
    <t>und 1_airdefender lisawitzig55 gummistiefel parat machen mit 5000 bauern traktor</t>
  </si>
  <si>
    <t>und nach die 1_airdefender lisawitzig55 gummistiefel parat machen mit 5000</t>
  </si>
  <si>
    <t>und lisawitzig55 gummistiefel parat machen mit 5000 bauern traktor güllefass</t>
  </si>
  <si>
    <t>hazanirayidfada hat jemand gute kontakte zu bundeshaus korrespondenten die den</t>
  </si>
  <si>
    <t>der christineloriol und dann möchte ich noch dass sich unser</t>
  </si>
  <si>
    <t>die ein im es der des und bundeshaus gibt auf</t>
  </si>
  <si>
    <t>im die trubel des falles buttet geschaffene anlaufstelle für opfer</t>
  </si>
  <si>
    <t>die sieht das nau_live eth problem schwankungen und aussagekraft des</t>
  </si>
  <si>
    <t>die nicht senhubert 20min genau mir gefällt partei 25 der</t>
  </si>
  <si>
    <t>anjaboog alain_berset violapamherd parmeling s_sommaruga ignaziocassis missmorlord bitte morgen wieder</t>
  </si>
  <si>
    <t>postcovid_ch tlprinceitisme svpch gastrosuissech beim arbeitsrecht müsste das parlament ran</t>
  </si>
  <si>
    <t>20min sie hat sicher ein tolles heimkino bei ihr zu</t>
  </si>
  <si>
    <t>alexskotnikov 20min bundeshaus ist tolles kino von horror bis musical</t>
  </si>
  <si>
    <t>der liffersgert ihobans schweiz ist ansteckungsort bei 90 fälle unbekannt</t>
  </si>
  <si>
    <t>marcbuergi die erste maskierte im bundeshaus</t>
  </si>
  <si>
    <t>im und der feusl die trubel des falles buttet geschaffene</t>
  </si>
  <si>
    <t>kathrinbertschy grunliberale und mayagraf_bl gruenech ko präsidentinnen der frauendachorganisation</t>
  </si>
  <si>
    <t>alliance_f die frauensession2021 von amp de aux co mayagraf_bl spendenaufruf</t>
  </si>
  <si>
    <t>alliance_f soll der frauensession2021 behandelt werden für nadinejurgensen ist es</t>
  </si>
  <si>
    <t>antiterrorgesetz keller suter eine der 7 zwerge schliesst antifa aus</t>
  </si>
  <si>
    <t>ist der r wert das richtige kriterium für den bundesrat</t>
  </si>
  <si>
    <t>die alliance_f spendenaufruf von co präsidentin ständerätin mayagraf_bl hilf uns</t>
  </si>
  <si>
    <t>alliance_f die aux co mayagraf_bl spendenaufruf frauensession2021 auf alliancef_fr appel</t>
  </si>
  <si>
    <t>aux alliancef_fr appel dons de notre co présidente amp conseillère</t>
  </si>
  <si>
    <t>nzz niknuspliger bern schläft weiter den gesunden beamtenschlaf und sondert</t>
  </si>
  <si>
    <t>knallfrog obwohl das pmt wohl auch charaktere aufnehmen müsste die</t>
  </si>
  <si>
    <t>die srf selbstdarsteller suhlen sich ihrem sein siehe auch tagesschau</t>
  </si>
  <si>
    <t>br_sprecher ejpd_dfjp_dfgp doch nur ein probelauf für die kapo bern</t>
  </si>
  <si>
    <t>bundesrat_ch liebe mitbürger innen die heutige medienkonferenz findet auf der</t>
  </si>
  <si>
    <t>die bundesrat_ch liebe mitbürger innen heutige medienkonferenz findet auf der</t>
  </si>
  <si>
    <t>wieviele essgutscheine hat gastrosuissech im bundeshaus verteilt swisscovidfail swisscovidcrime</t>
  </si>
  <si>
    <t>rogerluethy wieviele essgutscheine hat gastrosuissech im bundeshaus verteilt swisscovidfail swisscovidcrime</t>
  </si>
  <si>
    <t>bundeshaus bundesrat_ch liebe mitbürger innen die heutige medienkonferenz findet auf</t>
  </si>
  <si>
    <t>inzwischen draussen vor dem bundeshaus swisscovidcrime nichtmeinbundesrat</t>
  </si>
  <si>
    <t>die bundeshaus zwei_bein hat kesb eigentlich zugang zum frage für</t>
  </si>
  <si>
    <t>die bundeshaus halten im nun auch medizinische sprechstunden ab oder</t>
  </si>
  <si>
    <t>zwei_bein hat die kesb eigentlich zugang zum bundeshaus frage für</t>
  </si>
  <si>
    <t>br_sprecher christianbeck_ im bundeshaus sind wohl alle schon geimpft danke</t>
  </si>
  <si>
    <t>im bundeshaus konnte der logik hauptschalter auch nach über einjährigem</t>
  </si>
  <si>
    <t>7uendel im bundeshaus konnte der logik hauptschalter auch nach über</t>
  </si>
  <si>
    <t>6 von 7 personen finden russisches roulette total ungefährlich na</t>
  </si>
  <si>
    <t>der freue mich schon auf die lichtprojektion bundeshaus zur feier</t>
  </si>
  <si>
    <t>der xeophin freue mich schon auf die lichtprojektion bundeshaus zur</t>
  </si>
  <si>
    <t>oder bundeshaus die auf und frankth86697849 das meinst jetzt ironisch</t>
  </si>
  <si>
    <t>switzerland reopening indoor sections zoos gyms cinemas theatres monday</t>
  </si>
  <si>
    <t>das bundeshaus gabrielathurg impfpflicht der schweiz führt leider zum sturm</t>
  </si>
  <si>
    <t>da domzscho ich stürme das bundeshaus nicht solange beim sturm</t>
  </si>
  <si>
    <t>ein es bundeshaus dari0x glptbollinger mein erstklässler kann problemlos mäskeli</t>
  </si>
  <si>
    <t>er antifajenny war mal auf einem kongress wo vorgetragen hat</t>
  </si>
  <si>
    <t>die mathysroland um alle augaben zu bewältigen welche durch das</t>
  </si>
  <si>
    <t>peterfreakwater svpch mimimiii das pfui geht von meiner seite die</t>
  </si>
  <si>
    <t>svpch das vermächnis der bürgerlichen parteien mit dem arbeitsgeberverband herr</t>
  </si>
  <si>
    <t>ausweitung der service zone mit wirtschaftspolitik gegen die durststrecke nau_live</t>
  </si>
  <si>
    <t>die nadinejurgensen 246 frauen wollen sich gehör verschaffen ihre themen</t>
  </si>
  <si>
    <t>die 246 frauen wollen sich gehör verschaffen ihre themen mitte</t>
  </si>
  <si>
    <t>mbaerlocher ausweitung der service zone mit wirtschaftspolitik gegen die durststrecke</t>
  </si>
  <si>
    <t>für unser mitgründer rosensteinsasha hat eine botschaft euch unterstützt das</t>
  </si>
  <si>
    <t>für diefeministen unser mitgründer rosensteinsasha hat eine botschaft euch unterstützt</t>
  </si>
  <si>
    <t>lmzurich röbi gantenbein lagerist im bundeshaus erklärt uns weshalb das</t>
  </si>
  <si>
    <t>röbi gantenbein lagerist im bundeshaus erklärt uns weshalb das nachgestellte</t>
  </si>
  <si>
    <t>die nicht cocoz62277008 veritaslos cr_schmid werden raphaelseunig kiser__tim angelika_ruider 20min</t>
  </si>
  <si>
    <t>thomas_aeschi hoffe die svp verliert bei den nächsten wahlen sehr</t>
  </si>
  <si>
    <t>wann geht es endlich wieder los werden die corona verbote</t>
  </si>
  <si>
    <t>die eduardgrnwald zu br maurer fehlen mir absolut worte er</t>
  </si>
  <si>
    <t>die im ver7t opakoebi hauptberuflich umfang von mindestens 60 prozent</t>
  </si>
  <si>
    <t>rv7759094603 blickch einzig die ansteckungsmöglichkeit einkaufszentren fabriken verteilzentralen und im</t>
  </si>
  <si>
    <t>hazanirayidfada ich frage mich immer wieder weshalb das bundeshaus noch</t>
  </si>
  <si>
    <t>es und krachenwil schneit weit breit kein winterdienst das larifari</t>
  </si>
  <si>
    <t>martina52050548 seit gestern hängt ein tuch darüber schau mal im</t>
  </si>
  <si>
    <t>bundesrat wollten ueli maurer amp co wirklich lockern coronavirus öffnet</t>
  </si>
  <si>
    <t>frauensession der itwomeneth die zweite 29 und 30 oktober im</t>
  </si>
  <si>
    <t>ompwashington im echo dann mit reaktionen aus dem bundeshaus von</t>
  </si>
  <si>
    <t>im echo dann mit reaktionen aus dem bundeshaus von tiana_moser</t>
  </si>
  <si>
    <t>der m_hof rahmenabkommen insta massive kritik aus eu brüssel verhandlungsführung</t>
  </si>
  <si>
    <t>der rahmenabkommen insta massive kritik aus eu brüssel verhandlungsführung schweiz</t>
  </si>
  <si>
    <t>referendumsabgabe von gegnern vor bundeshaus gestört die stiftung zukunftch informiert</t>
  </si>
  <si>
    <t>auf macht doch alles und schliesst das bundeshaus swisscovidcrime hauptsache</t>
  </si>
  <si>
    <t>ich auf marcandri da bin absolut ihrer meinung man sollte</t>
  </si>
  <si>
    <t>christineloriol das war halt schon auch ein tolles beispiel unsere</t>
  </si>
  <si>
    <t>der und dann möchte ich noch dass sich unser parlament</t>
  </si>
  <si>
    <t>nzz laliberte fumagalli_a nzzschweiz einige lgbt aktivisten sind offenbar besonders</t>
  </si>
  <si>
    <t>crowdfunden statt ausgehen frauensession im bundeshaus via wemakeit</t>
  </si>
  <si>
    <t>ninubinu crowdfunden statt ausgehen frauensession im bundeshaus via wemakeit</t>
  </si>
  <si>
    <t>moliecht sollen wir mal ein paar farbbeutel ans bundeshaus schmeissen</t>
  </si>
  <si>
    <t>die mittte fdp glp lastigkeit der srg zeigt sich deutlichsten</t>
  </si>
  <si>
    <t>wurde aber auch zeit ch_lohr bundeshaus barrierefreiheit</t>
  </si>
  <si>
    <t>gauner im kleiner suppe brot und knast grosser bundeshaus zu</t>
  </si>
  <si>
    <t>koeppelroger grösse mitschuld tragen die anheizer dieser stürmung namentlich donald</t>
  </si>
  <si>
    <t>der sorry aber jede uni die aktuellen situation präsenzunterricht obligatorisch</t>
  </si>
  <si>
    <t>hazanirayidfada können wir die sportjournalisten ins bundeshaus schicken</t>
  </si>
  <si>
    <t>unterstützung aus dem bundeshaus danke dir liebe fwasserfallen ganz herzlich</t>
  </si>
  <si>
    <t>ladina_kirchen unterstützung aus dem bundeshaus danke dir liebe fwasserfallen ganz</t>
  </si>
  <si>
    <t>denniskberlin calien_666 wir können ja noch das bundeshaus bonn mit</t>
  </si>
  <si>
    <t>die alliance_f herzlichen dank alle frauensession2021 bereits finanziell unterstützen wir</t>
  </si>
  <si>
    <t>ja midebkue jetzt überall wird geöffnet und trotzdem sollten wir</t>
  </si>
  <si>
    <t>rcgr_ch alain_berset parmeling br_sprecher bingo vom laster vor dem bundeshaus</t>
  </si>
  <si>
    <t>flug521 midebkue ja jetzt überall wird geöffnet und trotzdem sollten</t>
  </si>
  <si>
    <t>christineloriol der und dann möchte ich noch dass sich unser</t>
  </si>
  <si>
    <t>die thomas_aeschi svpch kritisiert intensivbetten abbau alain_berset bag_ofsp_ufsp patwittmer zufälle</t>
  </si>
  <si>
    <t>die nach thomas_aeschi es und alain_berset bag_ofsp_ufsp gibt oben r</t>
  </si>
  <si>
    <t>postcovid_ch bag_ofsp_ufsp kann man die jumbos nicht direkt im bundeshaus</t>
  </si>
  <si>
    <t>cowaser postcovid_ch bag_ofsp_ufsp kann man die jumbos nicht direkt im</t>
  </si>
  <si>
    <t>svpch srfarena thomasmatter das ist echt ein grosskalibriger schuss ins</t>
  </si>
  <si>
    <t>christineloriol hazanirayidfada edw_tweet oh mein gott veep im bundeshaus die</t>
  </si>
  <si>
    <t>die thomas_aeschi alain_berset bag_ofsp_ufsp nach oben svpch kritisiert intensivbetten abbau</t>
  </si>
  <si>
    <t>strebelluca das parlament ist ein schlechter witz der bundesrat hat</t>
  </si>
  <si>
    <t>thomas_aeschi svpch kritisiert intensivbetten abbau alain_berset bag_ofsp_ufsp</t>
  </si>
  <si>
    <t>christineloriol und dann möchte ich noch dass sich unser parlament</t>
  </si>
  <si>
    <t>gonzoweirdworld missbaybee_de bildungslandnrw wir öffnen vor allem und stellen dann</t>
  </si>
  <si>
    <t>bab beleuchtet geteiltesberlin onthisday 1950 west berlin wird der späteren</t>
  </si>
  <si>
    <t>die hungrydoh pascalpfister leckerbisse schweiz verträgt einen eric weber es</t>
  </si>
  <si>
    <t>Top Words in Tweet by Salience</t>
  </si>
  <si>
    <t>der bereits für ist von spendenaufruf auf mit deiner herzlichen</t>
  </si>
  <si>
    <t>auf 1 mit die der schweiz svp das oder wieder</t>
  </si>
  <si>
    <t>die svpch kritisiert intensivbetten abbau verwenden sowieso nur gerade diejenigen</t>
  </si>
  <si>
    <t>der amp 50jahredemokratie die ist anlass des jahres für gleichstellung</t>
  </si>
  <si>
    <t>den der die auf zu vor thomas_aeschi bundesratentscheide scheinen eine</t>
  </si>
  <si>
    <t>fedpolch svpch züchtet mit eurem verhalten terroristen welche euch überrumpeln</t>
  </si>
  <si>
    <t>bitte bereits spendet für frauensession im bundeshaus ich auch mal</t>
  </si>
  <si>
    <t>für der frauensession2021 deiner diefeministen unser mitgründer rosensteinsasha hat eine</t>
  </si>
  <si>
    <t>das wie erwartet beginnt panikspiel experten immer gleiche prozedere kurz</t>
  </si>
  <si>
    <t>ich die joenuc bei nau_live und wie erwartet vor bundesratssitzung</t>
  </si>
  <si>
    <t>die patwittmer zufälle gibt pünktlich auf bundesratssitzungen schnellen werte oben</t>
  </si>
  <si>
    <t>der normalen zeiten muss bag pharmaindustrie stirn bieten doch zur</t>
  </si>
  <si>
    <t>die r wert vor bundesratsentscheid nach oben korrigiert gt wie</t>
  </si>
  <si>
    <t>die es oben thomas_aeschi r wert korrigiert patwittmer zufälle gibt</t>
  </si>
  <si>
    <t>der montagnachmittag ist referendum gegen ehefüralle eingereicht worden widerstand formierte</t>
  </si>
  <si>
    <t>die thomas_aeschi r wert oben korrigiert es vor bundesratsentscheid gt</t>
  </si>
  <si>
    <t>aux un la à appel dons notre grand merci et</t>
  </si>
  <si>
    <t>und die 1_airdefender lisawitzig55 gummistiefel parat machen mit 5000 bauern</t>
  </si>
  <si>
    <t>im der ein des und bundeshaus gibt auf um bag</t>
  </si>
  <si>
    <t>im der feusl die trubel des falles buttet geschaffene anlaufstelle</t>
  </si>
  <si>
    <t>aux die frauensession2021 von amp de co mayagraf_bl spendenaufruf soll</t>
  </si>
  <si>
    <t>alliance_f spendenaufruf von co präsidentin ständerätin mayagraf_bl hilf uns frauensession2021</t>
  </si>
  <si>
    <t>aux die co mayagraf_bl spendenaufruf frauensession2021 auf alliancef_fr appel dons</t>
  </si>
  <si>
    <t>bundesrat_ch liebe mitbürger innen heutige medienkonferenz findet auf der bundeshaus</t>
  </si>
  <si>
    <t>zwei_bein hat kesb eigentlich zugang zum frage für einen freund</t>
  </si>
  <si>
    <t>halten im nun auch medizinische sprechstunden ab oder müssen wir</t>
  </si>
  <si>
    <t>und frankth86697849 das meinst jetzt ironisch ich hab vor dem</t>
  </si>
  <si>
    <t>gabrielathurg impfpflicht der schweiz führt leider zum sturm auf plötzlich</t>
  </si>
  <si>
    <t>dari0x glptbollinger mein erstklässler kann problemlos mäskeli tragen ist aber</t>
  </si>
  <si>
    <t>mathysroland um alle augaben zu bewältigen welche durch das bundeshaus_bern</t>
  </si>
  <si>
    <t>die raphaelseunig kiser__tim angelika_ruider 20min mitte_centre ich geissle ja streichung</t>
  </si>
  <si>
    <t>die ver7t opakoebi hauptberuflich umfang von mindestens 60 prozent einer</t>
  </si>
  <si>
    <t>wollten ueli maurer amp co wirklich lockern coronavirus öffnet restaurant</t>
  </si>
  <si>
    <t>und dann möchte ich noch dass sich unser parlament parlch</t>
  </si>
  <si>
    <t>midebkue jetzt überall wird geöffnet und trotzdem sollten wir kontakte</t>
  </si>
  <si>
    <t>die im und thomas_aeschi es alain_berset bag_ofsp_ufsp gibt oben r</t>
  </si>
  <si>
    <t>die alain_berset bag_ofsp_ufsp nach oben svpch kritisiert intensivbetten abbau r</t>
  </si>
  <si>
    <t>Top Word Pairs in Tweet by Count</t>
  </si>
  <si>
    <t>blickch,deshalb  deshalb,kommen  kommen,die  die,chaoten  chaoten,aus  aus,dem  dem,linken  linken,lager  lager,sozialisten  sozialisten,die</t>
  </si>
  <si>
    <t>rt,deville_late  deville_late,das  das,putzpersonal  putzpersonal,im  im,bundeshaus  bundeshaus,kennt  kennt,alle  alle,geheimnisse  geheimnisse,tv  tv,anwältin</t>
  </si>
  <si>
    <t>das,putzpersonal  putzpersonal,im  im,bundeshaus  bundeshaus,kennt  kennt,alle  alle,geheimnisse  geheimnisse,tv  tv,anwältin  anwältin,michellemming  michellemming,wittert</t>
  </si>
  <si>
    <t>rt,alliance_f  alliance_f,frauensession2021  frauensession2021,wir  wir,sind  sind,bereits  bereits,bei  bei,über  über,10'000  10'000,chf  chf,herzlichen</t>
  </si>
  <si>
    <t>die,frauensession2021  mit,deiner  herzlichen,dank  dank,alle  alle,die  wir,sind  bei,über  diefeministen,frauensession2021  frauensession2021,link  link,zum</t>
  </si>
  <si>
    <t>nordkorea,nennt  nennt,man  man,es  es,propaganda  propaganda,hier  hier,ist  ist,es  es,werbung  werbung,für  für,beste</t>
  </si>
  <si>
    <t>eduardgrnwald,sandrobrotz  sandrobrotz,andreasgerber12  andreasgerber12,jungesvp  jungesvp,man  man,muss  muss,das  das,nur  nur,richtig  richtig,einordnen  einordnen,es</t>
  </si>
  <si>
    <t>herr,christof  christof,vuille  vuille,von  von,nau_live  nau_live,suggeriert  suggeriert,einmal  einmal,mehr  mehr,dass  dass,das  das,bag</t>
  </si>
  <si>
    <t>für,die  rt,nau_live  nau_live,die  die,schweiz  schweiz,hat  hat,bisher  bisher,noch  noch,keine  keine,grosse  grosse,impf</t>
  </si>
  <si>
    <t>die,schweiz  der,bundesrat  corona,massnahmen  gegen,die  bundesrat,die  die,corona  schweiz,nicht  des,coronavirus  der,r  r,wert</t>
  </si>
  <si>
    <t>rt,fdp_liberalen  fdp_liberalen,informieren  informieren,impfen  impfen,testen  testen,petragoessi  petragoessi,fordert  fordert,eine  eine,informationskampagne  informationskampagne,des  des,bag_ofsp_ufsp</t>
  </si>
  <si>
    <t>informieren,impfen  impfen,testen  testen,petragoessi  petragoessi,fordert  fordert,eine  eine,informationskampagne  informationskampagne,des  des,bag_ofsp_ufsp  bag_ofsp_ufsp,um  um,über</t>
  </si>
  <si>
    <t>florinschuetz,martina52050548  martina52050548,der  der,typ  typ,ist  ist,einfach  einfach,zum  zum,um  um,das  das,bundeshaus  bundeshaus,zu</t>
  </si>
  <si>
    <t>politiker,innen  innen,die  die,eine  eine,solche  solche,politik  politik,verfolgen  verfolgen,und  und,damit  damit,willentlich  willentlich,einen</t>
  </si>
  <si>
    <t>michael73827437,martincjanssen  martincjanssen,swissscience_tf  swissscience_tf,korrupt  korrupt,durch  durch,und  und,durch  durch,offenbar  offenbar,das  das,die  die,mehrheit</t>
  </si>
  <si>
    <t>auf,1  rt,nau_live  nau_live,von  von,1  1,12  12,auf  1,04  04,auf  1,01  01,auf</t>
  </si>
  <si>
    <t>bundesrat,alain  alain,berset  berset,und  und,der  der,bundesrat  bundesrat,als  als,sänger  sänger,um  um,bundeshaus  bundeshaus,via</t>
  </si>
  <si>
    <t>welche,agentur  agentur,en  en,macht  macht,en  en,diese  diese,millionschweren  millionschweren,kampagnen  kampagnen,des  des,bag_ofsp_ufsp  bag_ofsp_ufsp,und</t>
  </si>
  <si>
    <t>rt,jobstwagner  jobstwagner,welche  welche,agentur  agentur,en  en,macht  macht,en  en,diese  diese,millionschweren  millionschweren,kampagnen  kampagnen,des</t>
  </si>
  <si>
    <t>swiss_lol,staub_bernice  staub_bernice,medienkontrolle  medienkontrolle,ist  ist,der  der,ch  ch,schon  schon,länger  länger,realität  realität,3  3,millionen</t>
  </si>
  <si>
    <t>infosperber,srf  srf,bag  bag,und  und,bundeshaus  bundeshaus,verstehen  verstehen,auch  auch,nicht  nicht,weshalb  weshalb,masken  masken,zu</t>
  </si>
  <si>
    <t>wusste,gar  gar,nicht  nicht,dass  dass,watson_news  watson_news,eine  eine,bundeshaus  bundeshaus,live  live,berichterstattung  berichterstattung,hat</t>
  </si>
  <si>
    <t>retoliniger,oliverlutz1  oliverlutz1,thomas_aeschi  thomas_aeschi,auf  auf,twitter  twitter,können  können,wirnihn  wirnihn,langweilig  langweilig,finden  finden,im  im,bundeshaus</t>
  </si>
  <si>
    <t>alain_berset,bag_ofsp_ufsp  svpch,kritisiert  kritisiert,intensivbetten  intensivbetten,abbau  abbau,alain_berset  bag_ofsp_ufsp,verwenden  verwenden,sowieso  sowieso,nur  nur,gerade  gerade,diejenigen</t>
  </si>
  <si>
    <t>15,0  0,1  1,2  2,3</t>
  </si>
  <si>
    <t>rt,alliance_f  alliance_f,50jahredemokratie  50jahredemokratie,die  die,frauensession2021  frauensession2021,ist  ist,der  der,anlass  anlass,des  des,jahres  jahres,für</t>
  </si>
  <si>
    <t>rt,evaherzog_bs  evaherzog_bs,es  es,braucht  braucht,differenzierte  differenzierte,kriterien  kriterien,für  für,kulturveranstaltungen  kulturveranstaltungen,die  die,basler  basler,ständerätin</t>
  </si>
  <si>
    <t>es,braucht  braucht,differenzierte  differenzierte,kriterien  kriterien,für  für,kulturveranstaltungen  kulturveranstaltungen,die  die,basler  basler,ständerätin  ständerätin,eva  eva,herzog</t>
  </si>
  <si>
    <t>srfnews,es  es,wird  wird,zeit  zeit,dafür  dafür,wie  wie,weiland  weiland,dutti  dutti,wieder  wieder,einmal  einmal,einen</t>
  </si>
  <si>
    <t>rt,svpzh  svpzh,die  die,linke  linke,zeigt  zeigt,ihr  ihr,wahres  wahres,gesicht  gesicht,bedingungsloses  bedingungsloses,grundeinkommen  grundeinkommen,und</t>
  </si>
  <si>
    <t>die,linke  linke,zeigt  zeigt,ihr  ihr,wahres  wahres,gesicht  gesicht,bedingungsloses  bedingungsloses,grundeinkommen  grundeinkommen,und  und,planwirtschaft  planwirtschaft,auf</t>
  </si>
  <si>
    <t>von,seraina  seraina,w  offener,brief  brief,von  w,arbeitend  arbeitend,im  im,gesundheitswesen  gesundheitswesen,dieser  dieser,brief  brief,wurde</t>
  </si>
  <si>
    <t>anhohx,das  das,einzige  einzige,offene  offene,theater  theater,der  der,schweiz  schweiz,befindet  befindet,sich  sich,im  im,bundeshaus</t>
  </si>
  <si>
    <t>rt,evakuierenjetzt  evakuierenjetzt,symbolische  symbolische,protestaktion  protestaktion,vor  vor,dem  dem,bundeshaus  bundeshaus,bern  bern,zeigt  zeigt,wir  wir,haben</t>
  </si>
  <si>
    <t>possencurator,ahh  ahh,nein  nein,bundeshaus  bundeshaus,du  du,meinst  meinst,den  den,bundesbellwü  bundesbellwü,stimmts</t>
  </si>
  <si>
    <t>rt,hansjaaggi  hansjaaggi,buchermanfred  buchermanfred,hier  hier,der  der,berner  berner,bernerhof  bernerhof,ursprünglich  ursprünglich,ein  ein,hotel  hotel,heute</t>
  </si>
  <si>
    <t>die,svp  svp,im  im,bundeshaus  bundeshaus,ist  ist,nichts  nichts,anderes  anderes,als  als,eine  eine,puberträre  puberträre,pöbelbande</t>
  </si>
  <si>
    <t>wie,strunzdumm  strunzdumm,ist  ist,chiesa  chiesa,die  die,imperative  imperative,forderungen  forderungen,und  und,drohungen  drohungen,übertreffen  übertreffen,ja</t>
  </si>
  <si>
    <t>rt,thomas_aeschi  thomas_aeschi,alain_berset  alain_berset,bag_ofsp_ufsp  bag_ofsp_ufsp,verwenden  verwenden,sowieso  sowieso,nur  nur,gerade  gerade,diejenigen  diejenigen,richtwerte  richtwerte,die</t>
  </si>
  <si>
    <t>rt,luananussbaum  luananussbaum,der  der,r  r,wert  wert,sinkt  sinkt,auf  auf,unter  unter,1  1,0  0,und</t>
  </si>
  <si>
    <t>r,wert  rt,thomas_aeschi  die,bundesratentscheide  bundesratentscheide,scheinen  scheinen,eine  eine,art  art,gezeitenkräfte  gezeitenkräfte,auf  auf,den  den,r</t>
  </si>
  <si>
    <t>im,bundeshaus  fedpolch,fedpolch  svpch,ihr  ihr,züchtet  züchtet,mit  mit,eurem  eurem,verhalten  verhalten,terroristen  terroristen,welche  welche,euch</t>
  </si>
  <si>
    <t>rt,alliance_f  alliance_f,crowdfunding  crowdfunding,start  start,für  für,die  die,frauensession2021  frauensession2021,mit  mit,deiner  deiner,unterstützung  unterstützung,werden</t>
  </si>
  <si>
    <t>bitte,bitte  bitte,spendet  spendet,für  für,die  die,frauensession  frauensession,im  im,bundeshaus  bundeshaus,ich  ich,auch  auch,mal</t>
  </si>
  <si>
    <t>kann,ja  ja,mal  mal,passieren  passieren,bundeshaus_bern  bundeshaus_bern,bundesrat_ch  bundesrat_ch,p  p,s  s,freeassangenow</t>
  </si>
  <si>
    <t>liebe,mitbürger  mitbürger,innen  innen,die  die,heutige  heutige,medienkonferenz  medienkonferenz,findet  findet,auf  auf,der  der,bundeshaus  bundeshaus,terrasse</t>
  </si>
  <si>
    <t>bundesrat,eröffnet  eröffnet,vernehmlassung  der,schweiz  im,märz  bericht,zur  märz,2021  wegen,unfallgefahr  unfallgefahr,zurück  bundesrat,genehmigt  genehmigt,vereinbarung</t>
  </si>
  <si>
    <t>immer,und  und,immer  immer,wieder  wieder,die  die,gleiche  gleiche,scheisse  scheisse,der  der,regierung  regierung,das  das,steckt</t>
  </si>
  <si>
    <t>rt,da_vinci2007  da_vinci2007,immer  immer,und  und,immer  immer,wieder  wieder,die  die,gleiche  gleiche,scheisse  scheisse,der  der,regierung</t>
  </si>
  <si>
    <t>das,steckt  steckt,wohl  wohl,eher  eher,dahinter  dahinter,fake</t>
  </si>
  <si>
    <t>das,steckt  steckt,dahinter  dahinter,r  r,wert  wert,erneut  erneut,nach  nach,unten  unten,korrigiert</t>
  </si>
  <si>
    <t>gewerbeverband,schockt  schockt,mit  mit,radikalen  radikalen,lockdown  lockdown,behauptungen</t>
  </si>
  <si>
    <t>coronavirus,ueli  ueli,maurer  maurer,fühlt  fühlt,sich  sich,einer  einer,sekte</t>
  </si>
  <si>
    <t>sind,das  das,die  die,7bundeszwerge  7bundeszwerge,auf  auf,dem  dem,marsch  marsch,ins  ins,bundeshaus  bundeshaus,bern</t>
  </si>
  <si>
    <t>rt,alliance_f  alliance_f,spendenaufruf  spendenaufruf,unserer  unserer,geschäftsführerin  geschäftsführerin,sophieachermann  sophieachermann,direkt  direkt,vom  vom,bundeshaus  bundeshaus,wo  wo,ende</t>
  </si>
  <si>
    <t>rt,alliance_f  mit,deiner  rt,diefeministen  diefeministen,unser  unser,mitgründer  mitgründer,rosensteinsasha  rosensteinsasha,hat  hat,eine  eine,botschaft  botschaft,für</t>
  </si>
  <si>
    <t>rt,florianinhauser  florianinhauser,erwinschmid  erwinschmid,es  es,ist  ist,ein  ein,jammer  jammer,da  da,geht  geht,einer  einer,dem</t>
  </si>
  <si>
    <t>das,ist  ist,halt  halt,das  das,problem  problem,irgendwelche  irgendwelche,nicht  nicht,mint  mint,studierte  studierte,vertraut  vertraut,der</t>
  </si>
  <si>
    <t>sie,kriechen  kriechen,immer  immer,gleichzeitig  gleichzeitig,aus  aus,ihren  ihren,löchern  löchern,die  die,quantität  quantität,soll  soll,es</t>
  </si>
  <si>
    <t>rt,toscanralph  toscanralph,gdk  gdk,präsident  präsident,aussenterrassen  aussenterrassen,öffnen  öffnen,via  via,nau_live  rt,martin_mader_63  martin_mader_63,scheinbar  scheinbar,muss</t>
  </si>
  <si>
    <t>wie,erwartet  erwartet,beginnt  beginnt,das  das,panikspiel  panikspiel,der  der,experten  experten,wieder  wieder,immer  immer,das  das,gleiche</t>
  </si>
  <si>
    <t>joenuc,und  und,wie  wie,erwartet  erwartet,vor  vor,der  der,bundesratssitzung  bundesratssitzung,wieder  wieder,oben  oben,ich  ich,weiss</t>
  </si>
  <si>
    <t>rt,martin_mader_63  martin_mader_63,scheinbar  scheinbar,muss  muss,der  der,r  r,wert  wert,schon  schon,wieder  wieder,nach  nach,unten</t>
  </si>
  <si>
    <t>die,masekentalibans  masekentalibans,glauben  glauben,keiner  keiner,statistik  statistik,die  die,sich  sich,nicht  nicht,selber  selber,gefälscht  gefälscht,haben</t>
  </si>
  <si>
    <t>rt,phopart  phopart,alain_berset  alain_berset,parmeling  parmeling,allons  allons,alain_berset  alain_berset,où  où,est  est,elle  elle,la  la,crise</t>
  </si>
  <si>
    <t>rt,patwittmer  patwittmer,zufälle  zufälle,gibt  gibt,es  es,pünktlich  pünktlich,auf  auf,die  die,bundesratssitzungen  bundesratssitzungen,schnellen  schnellen,die</t>
  </si>
  <si>
    <t>das,aarauer  improve_this,knackeboul  knackeboul,ps  ps,war  war,nicht  nicht,das  aarauer,rathaus  rathaus,sondern  sondern,das  aarauer,bundeshaus</t>
  </si>
  <si>
    <t>um,diesen  diesen,danach  danach,wieder  wieder,nach  nach,unten  unten,zu  zu,korrigieren</t>
  </si>
  <si>
    <t>zufälle,gibt  gibt,es  es,pünktlich  pünktlich,auf  auf,die  die,bundesratssitzungen  bundesratssitzungen,schnellen  schnellen,die  die,werte  werte,nach</t>
  </si>
  <si>
    <t>rt,nzz  nzz,montagnachmittag  montagnachmittag,ist  ist,das  das,referendum  referendum,gegen  gegen,die  die,ehefüralle  ehefüralle,eingereicht  eingereicht,worden</t>
  </si>
  <si>
    <t>normalen,zeiten  zeiten,muss  muss,das  das,bag  bag,der  der,pharmaindustrie  pharmaindustrie,die  die,stirn  stirn,bieten  bieten,doch</t>
  </si>
  <si>
    <t>swisscovidfail,uff  uff,die  die,rhetorik  rhetorik,dieses  dieses,artikels  artikels,ist  ist,ne  ne,katastrophe  katastrophe,nau_live  nau_live,nicht</t>
  </si>
  <si>
    <t>rt,elvira_greco  elvira_greco,swisscovidfail  swisscovidfail,uff  uff,die  die,rhetorik  rhetorik,dieses  dieses,artikels  artikels,ist  ist,ne  ne,katastrophe</t>
  </si>
  <si>
    <t>rt,nzz  nzz,normalen  normalen,zeiten  zeiten,muss  muss,das  das,bag  bag,der  der,pharmaindustrie  pharmaindustrie,die  die,stirn</t>
  </si>
  <si>
    <t>jsvp,gegen  gegen,covid  covid,gesetz  gesetz,und  und,20  20,weitere  weitere,organisation  organisation,auf  auf,unserer  unserer,kampagnenseite</t>
  </si>
  <si>
    <t>rt,urkantone  urkantone,jsvp  jsvp,gegen  gegen,covid  covid,gesetz  gesetz,und  und,20  20,weitere  weitere,organisation  organisation,auf</t>
  </si>
  <si>
    <t>rt,luananussbaum  luananussbaum,die  die,bundesratentscheide  bundesratentscheide,scheinen  scheinen,eine  eine,art  art,gezeitenkräfte  gezeitenkräfte,auf  auf,den  den,r</t>
  </si>
  <si>
    <t>rt,thomas_aeschi  thomas_aeschi,r  r,wert  wert,vor  vor,bundesratsentscheid  bundesratsentscheid,nach  nach,oben  oben,korrigiert  korrigiert,gt  gt,wie</t>
  </si>
  <si>
    <t>schon,wieder  wieder,werden  werden,vom  vom,bag  bag,zahlen  zahlen,verfälscht  verfälscht,sie  sie,versuchen  versuchen,alles  alles,nur</t>
  </si>
  <si>
    <t>schöne,störaktion  störaktion,von  von,menschen  menschen,mit  mit,queeren  queeren,lebensrealität  lebensrealität,beim  beim,bundeshaus  bundeshaus,kein  kein,platz</t>
  </si>
  <si>
    <t>rt,gegen_oben  gegen_oben,schöne  schöne,störaktion  störaktion,von  von,menschen  menschen,mit  mit,queeren  queeren,lebensrealität  lebensrealität,beim  beim,bundeshaus</t>
  </si>
  <si>
    <t>ein,hornberger  hornberger,schiessen  schiessen,par  par,excellence  excellence,dass  dass,sich  sich,die  die,eth  eth,dafür  dafür,hergibt</t>
  </si>
  <si>
    <t>immer,mehr  mehr,menschen  menschen,merken  merken,dass  dass,wir  wir,mit  mit,den  den,synthetischen  synthetischen,pestiziden  pestiziden,die</t>
  </si>
  <si>
    <t>nein,wir  wir,werden  werden,mittwoch  mittwoch,nicht  nicht,farbe  farbe,bekennen  bekennen,aber  aber,euch  euch,mitteillen  mitteillen,dass</t>
  </si>
  <si>
    <t>rt,beobachtungsrat  beobachtungsrat,nein  nein,wir  wir,werden  werden,mittwoch  mittwoch,nicht  nicht,farbe  farbe,bekennen  bekennen,aber  aber,euch</t>
  </si>
  <si>
    <t>coronavirus,bag  bag,plant  plant,millionenschwere  millionenschwere,impfkampagne</t>
  </si>
  <si>
    <t>rt,nau_live  nau_live,wie  wie,erwartet  erwartet,explodiert  explodiert,der  der,r  r,wert  wert,des  des,coronavirus  coronavirus,statt</t>
  </si>
  <si>
    <t>nach,oben  rt,thomas_aeschi  r,wert  rt,patwittmer  patwittmer,zufälle  zufälle,gibt  gibt,es  es,pünktlich  pünktlich,auf  auf,die</t>
  </si>
  <si>
    <t>sollte,nun  nun,die  die,aufständischen  aufständischen,und  und,rebellen  rebellen,gegen  gegen,corona  corona,befürwoter  befürwoter,wir  wir,öffnen</t>
  </si>
  <si>
    <t>pbruegger,gäbs  gäbs,die  die,beim  beim,bundeshaus  bundeshaus,wäre  wäre,die  die,svpch  svpch,automatisch  automatisch,draussen  draussen,tubelipartei</t>
  </si>
  <si>
    <t>rt,thomas_aeschi  r,wert  nach,oben  thomas_aeschi,r  wert,vor  vor,bundesratsentscheid  bundesratsentscheid,nach  oben,korrigiert  korrigiert,gt  gt,wie</t>
  </si>
  <si>
    <t>nach,oben  rt,patwittmer  patwittmer,zufälle  zufälle,gibt  gibt,es  es,pünktlich  pünktlich,auf  auf,die  die,bundesratssitzungen  bundesratssitzungen,schnellen</t>
  </si>
  <si>
    <t>rt,schutzmaskenka1  schutzmaskenka1,rosamasken  rosamasken,schwarzemasken  schwarzemasken,lilamasken  lilamasken,ab  ab,lager  lager,schweiz  schweiz,bundeshaus  bundeshaus,schutzmasken  schutzmasken,lidl</t>
  </si>
  <si>
    <t>rosamasken,schwarzemasken  schwarzemasken,lilamasken  lilamasken,ab  ab,lager  lager,schweiz  schweiz,bundeshaus  bundeshaus,schutzmasken  schutzmasken,lidl  lidl,apple  apple,google</t>
  </si>
  <si>
    <t>coronavirus,eth  eth,amp  amp,bag  bag,korrigieren  korrigieren,r  r,wert  wert,von  von,0  0,96  96,auf</t>
  </si>
  <si>
    <t>rt,evoweb2015  evoweb2015,coronavirus  coronavirus,eth  eth,amp  amp,bag  bag,korrigieren  korrigieren,r  r,wert  wert,von  von,0</t>
  </si>
  <si>
    <t>spannend,srf  srf,sagt  sagt,klar  klar,fucksvp  fucksvp,aber  aber,lädt  lädt,diese  diese,politiker  politiker,trotzdem  trotzdem,ein</t>
  </si>
  <si>
    <t>besten,vor  vor,dem  dem,bundeshaus  bundeshaus,um  um,daran  daran,zu  zu,erinnern  erinnern,wer  wer,wirklich  wirklich,wichtig</t>
  </si>
  <si>
    <t>im,bundeshaus  bundeshaus,können  können,alleine  alleine,die  die,drei  drei,grössten  grössten,umweltverbände  umweltverbände,auf  auf,65  65,politikerinnen</t>
  </si>
  <si>
    <t>langstrumpfpipo,ppsde  ppsde,fdp_liberalen  fdp_liberalen,ist  ist,deien  deien,meinungsfreiheit  meinungsfreiheit,jolanda  jolanda,angeht  angeht,und  und,allgemein  allgemein,frauen</t>
  </si>
  <si>
    <t>moliecht,noch  noch,zwei  zwei,mal  mal,insgesamt  insgesamt,vier  vier,mal  mal,werden  werden,wir  wir,den  den,fehler</t>
  </si>
  <si>
    <t>rt,alliance_f  alliance_f,frauensession2021  frauensession2021,heute  heute,auf  auf,watson_news  watson_news,zwei  zwei,tage  tage,politikerin  politikerin,sein  sein,die</t>
  </si>
  <si>
    <t>rt,alliancef_fr  alliancef_fr,appel  appel,aux  aux,dons  dons,de  de,notre  notre,directrice  directrice,sophieachermann  sophieachermann,en  en,direct</t>
  </si>
  <si>
    <t>la,sessiondesfemmes2021  appel,aux  aux,dons  dons,de  de,notre  un,grand  grand,merci  merci,à  sessiondesfemmes2021,nous  quels,sujets</t>
  </si>
  <si>
    <t>ejpd_dfjp_dfgp,fdp_liberalen  fdp_liberalen,übrigens  übrigens,der  der,terror  terror,sitzt  sitzt,direkt  direkt,im  im,bundeshaus  bundeshaus,ein  ein,jahr</t>
  </si>
  <si>
    <t>weil,gleichstellung  gleichstellung,der  der,noch  noch,immer  immer,nicht  nicht,erreicht  erreicht,ist  ist,findet  findet,im  im,oktober</t>
  </si>
  <si>
    <t>rt,gruenenetzwerke  gruenenetzwerke,weil  weil,gleichstellung  gleichstellung,der  der,noch  noch,immer  immer,nicht  nicht,erreicht  erreicht,ist  ist,findet</t>
  </si>
  <si>
    <t>rt,1_airdefender  1_airdefender,lisawitzig55  lisawitzig55,gummistiefel  gummistiefel,parat  parat,machen  machen,und  und,mit  mit,5000  5000,bauern  bauern,traktor</t>
  </si>
  <si>
    <t>lisawitzig55,gummistiefel  gummistiefel,parat  parat,machen  machen,und  und,mit  mit,5000  5000,bauern  bauern,traktor  traktor,und  und,güllefass</t>
  </si>
  <si>
    <t>rt,hazanirayidfada  hazanirayidfada,hat  hat,jemand  jemand,gute  gute,kontakte  kontakte,zu  zu,bundeshaus  bundeshaus,korrespondenten  korrespondenten,die  die,den</t>
  </si>
  <si>
    <t>rt,christineloriol  christineloriol,und  und,dann  dann,möchte  möchte,ich  ich,noch  noch,dass  dass,sich  sich,unser  unser,parlament</t>
  </si>
  <si>
    <t>gibt,es  rt,feusl  feusl,die  die,im  im,trubel  trubel,des  des,falles  falles,buttet  buttet,geschaffene  geschaffene,anlaufstelle</t>
  </si>
  <si>
    <t>die,im  im,trubel  trubel,des  des,falles  falles,buttet  buttet,geschaffene  geschaffene,anlaufstelle  anlaufstelle,für  für,opfer  opfer,von</t>
  </si>
  <si>
    <t>sieht,das  rt,nau_live  nau_live,die  die,eth  eth,sieht  das,problem  problem,die  die,schwankungen  schwankungen,und  und,die</t>
  </si>
  <si>
    <t>senhubert,20min  20min,genau  genau,mir  mir,gefällt  gefällt,die  die,partei  partei,nicht  nicht,die  die,25  25,der</t>
  </si>
  <si>
    <t>anjaboog,alain_berset  alain_berset,violapamherd  violapamherd,parmeling  parmeling,s_sommaruga  s_sommaruga,ignaziocassis  ignaziocassis,missmorlord  missmorlord,bitte  bitte,morgen  morgen,wieder  wieder,richt</t>
  </si>
  <si>
    <t>postcovid_ch,tlprinceitisme  tlprinceitisme,svpch  svpch,gastrosuissech  gastrosuissech,beim  beim,arbeitsrecht  arbeitsrecht,müsste  müsste,das  das,parlament  parlament,ran  ran,da</t>
  </si>
  <si>
    <t>20min,sie  sie,hat  hat,sicher  sicher,ein  ein,tolles  tolles,heimkino  heimkino,bei  bei,ihr  ihr,zu  zu,hause</t>
  </si>
  <si>
    <t>alexskotnikov,20min  20min,bundeshaus  bundeshaus,ist  ist,tolles  tolles,kino  kino,von  von,horror  horror,bis  bis,musical  musical,spielen</t>
  </si>
  <si>
    <t>liffersgert,ihobans  ihobans,der  der,schweiz  schweiz,ist  ist,der  der,ansteckungsort  ansteckungsort,bei  bei,90  90,der  der,fälle</t>
  </si>
  <si>
    <t>marcbuergi,die  die,erste  erste,maskierte  maskierte,im  im,bundeshaus</t>
  </si>
  <si>
    <t>rt,feusl  feusl,die  die,im  im,trubel  trubel,des  des,falles  falles,buttet  buttet,geschaffene  geschaffene,anlaufstelle  anlaufstelle,für</t>
  </si>
  <si>
    <t>kathrinbertschy,grunliberale  grunliberale,und  und,mayagraf_bl  mayagraf_bl,gruenech  gruenech,ko  ko,präsidentinnen  präsidentinnen,der  der,frauendachorganisation</t>
  </si>
  <si>
    <t>rt,alliance_f  alliance_f,spendenaufruf  alliance_f,soll  soll,der  der,frauensession2021  frauensession2021,behandelt  behandelt,werden  werden,für  für,nadinejurgensen  nadinejurgensen,ist</t>
  </si>
  <si>
    <t>rt,alliance_f  alliance_f,soll  soll,der  der,frauensession2021  frauensession2021,behandelt  behandelt,werden  werden,für  für,nadinejurgensen  nadinejurgensen,ist  ist,es</t>
  </si>
  <si>
    <t>antiterrorgesetz,keller  keller,suter  suter,eine  eine,der  der,7  7,zwerge  zwerge,schliesst  schliesst,antifa  antifa,aus  aus,hat</t>
  </si>
  <si>
    <t>ist,der  der,r  r,wert  wert,das  das,richtige  richtige,kriterium  kriterium,für  für,den  den,bundesrat  bundesrat,im</t>
  </si>
  <si>
    <t>rt,alliance_f  alliance_f,spendenaufruf  spendenaufruf,von  von,co  co,präsidentin  präsidentin,ständerätin  ständerätin,mayagraf_bl  mayagraf_bl,hilf  hilf,uns  uns,die</t>
  </si>
  <si>
    <t>rt,alliance_f  alliance_f,spendenaufruf  rt,alliancef_fr  alliancef_fr,appel  appel,aux  aux,dons  dons,de  de,notre  notre,co  co,présidente</t>
  </si>
  <si>
    <t>rt,alliancef_fr  alliancef_fr,appel  appel,aux  aux,dons  dons,de  de,notre  notre,co  co,présidente  présidente,amp  amp,conseillère</t>
  </si>
  <si>
    <t>nzz,niknuspliger  niknuspliger,bern  bern,schläft  schläft,weiter  weiter,den  den,gesunden  gesunden,beamtenschlaf  beamtenschlaf,und  und,sondert  sondert,dabei</t>
  </si>
  <si>
    <t>knallfrog,obwohl  obwohl,das  das,pmt  pmt,wohl  wohl,auch  auch,charaktere  charaktere,aufnehmen  aufnehmen,müsste  müsste,die  die,vor</t>
  </si>
  <si>
    <t>die,srf  srf,selbstdarsteller  selbstdarsteller,suhlen  suhlen,sich  sich,ihrem  ihrem,sein  sein,siehe  siehe,auch  auch,tagesschau  tagesschau,inhauser</t>
  </si>
  <si>
    <t>br_sprecher,ejpd_dfjp_dfgp  ejpd_dfjp_dfgp,doch  doch,nur  nur,ein  ein,probelauf  probelauf,für  für,die  die,kapo  kapo,bern  bern,aargau</t>
  </si>
  <si>
    <t>rt,bundesrat_ch  bundesrat_ch,liebe  liebe,mitbürger  mitbürger,innen  innen,die  die,heutige  heutige,medienkonferenz  medienkonferenz,findet  findet,auf  auf,der</t>
  </si>
  <si>
    <t>wieviele,essgutscheine  essgutscheine,hat  hat,gastrosuissech  gastrosuissech,im  im,bundeshaus  bundeshaus,verteilt  verteilt,swisscovidfail  swisscovidfail,swisscovidcrime</t>
  </si>
  <si>
    <t>rt,rogerluethy  rogerluethy,wieviele  wieviele,essgutscheine  essgutscheine,hat  hat,gastrosuissech  gastrosuissech,im  im,bundeshaus  bundeshaus,verteilt  verteilt,swisscovidfail  swisscovidfail,swisscovidcrime</t>
  </si>
  <si>
    <t>inzwischen,draussen  draussen,vor  vor,dem  dem,bundeshaus  bundeshaus,swisscovidcrime  swisscovidcrime,nichtmeinbundesrat</t>
  </si>
  <si>
    <t>rt,zwei_bein  zwei_bein,hat  hat,die  die,kesb  kesb,eigentlich  eigentlich,zugang  zugang,zum  zum,bundeshaus  bundeshaus,frage  frage,für</t>
  </si>
  <si>
    <t>halten,die  die,im  im,bundeshaus  bundeshaus,nun  nun,auch  auch,medizinische  medizinische,sprechstunden  sprechstunden,ab  ab,oder  oder,müssen</t>
  </si>
  <si>
    <t>br_sprecher,christianbeck_  christianbeck_,im  im,bundeshaus  bundeshaus,sind  sind,wohl  wohl,alle  alle,schon  schon,geimpft  geimpft,danke  danke,für</t>
  </si>
  <si>
    <t>im,bundeshaus  bundeshaus,konnte  konnte,der  der,logik  logik,hauptschalter  hauptschalter,auch  auch,nach  nach,über  über,einjährigem  einjährigem,ausfall</t>
  </si>
  <si>
    <t>rt,7uendel  7uendel,im  im,bundeshaus  bundeshaus,konnte  konnte,der  der,logik  logik,hauptschalter  hauptschalter,auch  auch,nach  nach,über</t>
  </si>
  <si>
    <t>6,von  von,7  7,personen  personen,finden  finden,russisches  russisches,roulette  roulette,total  total,ungefährlich  ungefährlich,na  na,toll</t>
  </si>
  <si>
    <t>freue,mich  mich,schon  schon,auf  auf,die  die,lichtprojektion  lichtprojektion,bundeshaus  bundeshaus,zur  zur,feier  feier,des  des,10</t>
  </si>
  <si>
    <t>rt,xeophin  xeophin,freue  freue,mich  mich,schon  schon,auf  auf,die  die,lichtprojektion  lichtprojektion,bundeshaus  bundeshaus,zur  zur,feier</t>
  </si>
  <si>
    <t>frankth86697849,das  das,meinst  meinst,jetzt  jetzt,ironisch  ironisch,oder  oder,ich  ich,hab  hab,vor  vor,dem  dem,bundeshaus</t>
  </si>
  <si>
    <t>switzerland,reopening  reopening,indoor  indoor,sections  sections,zoos  zoos,gyms  gyms,cinemas  cinemas,theatres  theatres,monday</t>
  </si>
  <si>
    <t>das,bundeshaus  gabrielathurg,impfpflicht  impfpflicht,der  der,schweiz  schweiz,führt  führt,leider  leider,zum  zum,sturm  sturm,auf  auf,das</t>
  </si>
  <si>
    <t>domzscho,ich  ich,stürme  stürme,das  das,bundeshaus  bundeshaus,nicht  nicht,solange  solange,beim  beim,sturm  sturm,nazis  nazis,dabei</t>
  </si>
  <si>
    <t>dari0x,glptbollinger  glptbollinger,mein  mein,erstklässler  erstklässler,kann  kann,problemlos  problemlos,ein  ein,mäskeli  mäskeli,tragen  tragen,es  es,ist</t>
  </si>
  <si>
    <t>antifajenny,war  war,mal  mal,auf  auf,einem  einem,kongress  kongress,wo  wo,er  er,vorgetragen  vorgetragen,hat  hat,und</t>
  </si>
  <si>
    <t>mathysroland,um  um,alle  alle,die  die,augaben  augaben,zu  zu,bewältigen  bewältigen,welche  welche,durch  durch,das  das,bundeshaus_bern</t>
  </si>
  <si>
    <t>peterfreakwater,svpch  svpch,mimimiii  mimimiii,das  das,pfui  pfui,geht  geht,von  von,meiner  meiner,seite  seite,die  die,vollpfosten</t>
  </si>
  <si>
    <t>svpch,das  das,vermächnis  vermächnis,der  der,bürgerlichen  bürgerlichen,parteien  parteien,mit  mit,dem  dem,arbeitsgeberverband  arbeitsgeberverband,herr  herr,schnegg</t>
  </si>
  <si>
    <t>ausweitung,der  der,service  service,zone  zone,mit  mit,wirtschaftspolitik  wirtschaftspolitik,gegen  gegen,die  die,durststrecke  durststrecke,nau_live  nau_live,gastrosuissech</t>
  </si>
  <si>
    <t>rt,nadinejurgensen  nadinejurgensen,246  246,frauen  frauen,wollen  wollen,sich  sich,gehör  gehör,verschaffen  verschaffen,ihre  ihre,themen  themen,die</t>
  </si>
  <si>
    <t>246,frauen  frauen,wollen  wollen,sich  sich,gehör  gehör,verschaffen  verschaffen,ihre  ihre,themen  themen,die  die,mitte  mitte,der</t>
  </si>
  <si>
    <t>rt,mbaerlocher  mbaerlocher,ausweitung  ausweitung,der  der,service  service,zone  zone,mit  mit,wirtschaftspolitik  wirtschaftspolitik,gegen  gegen,die  die,durststrecke</t>
  </si>
  <si>
    <t>unser,mitgründer  mitgründer,rosensteinsasha  rosensteinsasha,hat  hat,eine  eine,botschaft  botschaft,für  für,euch  euch,unterstützt  unterstützt,das  das,crowdfunding</t>
  </si>
  <si>
    <t>rt,diefeministen  diefeministen,unser  unser,mitgründer  mitgründer,rosensteinsasha  rosensteinsasha,hat  hat,eine  eine,botschaft  botschaft,für  für,euch  euch,unterstützt</t>
  </si>
  <si>
    <t>rt,lmzurich  lmzurich,röbi  röbi,gantenbein  gantenbein,lagerist  lagerist,im  im,bundeshaus  bundeshaus,erklärt  erklärt,uns  uns,weshalb  weshalb,das</t>
  </si>
  <si>
    <t>röbi,gantenbein  gantenbein,lagerist  lagerist,im  im,bundeshaus  bundeshaus,erklärt  erklärt,uns  uns,weshalb  weshalb,das  das,nachgestellte  nachgestellte,bundeszimmer</t>
  </si>
  <si>
    <t>nicht,die  veritaslos,cr_schmid  raphaelseunig,kiser__tim  kiser__tim,angelika_ruider  angelika_ruider,20min  20min,mitte_centre  mitte_centre,ich  ich,geissle  geissle,ja  ja,nicht</t>
  </si>
  <si>
    <t>thomas_aeschi,hoffe  hoffe,die  die,svp  svp,verliert  verliert,bei  bei,den  den,nächsten  nächsten,wahlen  wahlen,sehr  sehr,viele</t>
  </si>
  <si>
    <t>wann,geht  geht,es  es,endlich  endlich,wieder  wieder,los  los,wann  wann,werden  werden,die  die,corona  corona,verbote</t>
  </si>
  <si>
    <t>rt,eduardgrnwald  eduardgrnwald,zu  zu,br  br,maurer  maurer,fehlen  fehlen,mir  mir,absolut  absolut,die  die,worte  worte,er</t>
  </si>
  <si>
    <t>ver7t,opakoebi  opakoebi,hauptberuflich  hauptberuflich,im  im,umfang  umfang,von  von,mindestens  mindestens,60  60,prozent  prozent,einer  einer,vollzeitstelle</t>
  </si>
  <si>
    <t>rv7759094603,blickch  blickch,einzig  einzig,die  die,ansteckungsmöglichkeit  ansteckungsmöglichkeit,einkaufszentren  einkaufszentren,fabriken  fabriken,verteilzentralen  verteilzentralen,und  und,im  im,bund</t>
  </si>
  <si>
    <t>hazanirayidfada,ich  ich,frage  frage,mich  mich,immer  immer,wieder  wieder,weshalb  weshalb,das  das,bundeshaus  bundeshaus,noch  noch,nicht</t>
  </si>
  <si>
    <t>krachenwil,es  es,schneit  schneit,und  und,weit  weit,und  und,breit  breit,kein  kein,winterdienst  winterdienst,das  das,larifari</t>
  </si>
  <si>
    <t>martina52050548,seit  seit,gestern  gestern,hängt  hängt,ein  ein,tuch  tuch,darüber  darüber,schau  schau,mal  mal,im  im,bundeshaus</t>
  </si>
  <si>
    <t>bundesrat,wollten  wollten,ueli  ueli,maurer  maurer,amp  amp,co  co,wirklich  wirklich,lockern  coronavirus,bundesrat  bundesrat,öffnet  öffnet,restaurant</t>
  </si>
  <si>
    <t>rt,itwomeneth  itwomeneth,die  die,zweite  zweite,frauensession  frauensession,29  29,und  und,30  30,oktober  oktober,im  im,bundeshaus</t>
  </si>
  <si>
    <t>rt,ompwashington  ompwashington,im  im,echo  echo,dann  dann,mit  mit,reaktionen  reaktionen,aus  aus,dem  dem,bundeshaus  bundeshaus,von</t>
  </si>
  <si>
    <t>im,echo  echo,dann  dann,mit  mit,reaktionen  reaktionen,aus  aus,dem  dem,bundeshaus  bundeshaus,von  von,tiana_moser  tiana_moser,gerhardpfister</t>
  </si>
  <si>
    <t>rt,m_hof  m_hof,rahmenabkommen  rahmenabkommen,insta  insta,massive  massive,kritik  kritik,aus  aus,eu  eu,brüssel  brüssel,der  der,verhandlungsführung</t>
  </si>
  <si>
    <t>rahmenabkommen,insta  insta,massive  massive,kritik  kritik,aus  aus,eu  eu,brüssel  brüssel,der  der,verhandlungsführung  verhandlungsführung,der  der,schweiz</t>
  </si>
  <si>
    <t>referendumsabgabe,von  von,gegnern  gegnern,vor  vor,bundeshaus  bundeshaus,gestört  gestört,die  die,stiftung  stiftung,zukunftch  zukunftch,informiert</t>
  </si>
  <si>
    <t>macht,doch  doch,alles  alles,auf  auf,und  und,schliesst  schliesst,das  das,bundeshaus  bundeshaus,swisscovidcrime  swisscovidcrime,hauptsache  hauptsache,nicht</t>
  </si>
  <si>
    <t>marcandri,da  da,bin  bin,ich  ich,absolut  absolut,ihrer  ihrer,meinung  meinung,man  man,sollte  sollte,sie  sie,den</t>
  </si>
  <si>
    <t>rt,christineloriol  christineloriol,das  das,war  war,halt  halt,schon  schon,auch  auch,ein  ein,tolles  tolles,beispiel  beispiel,unsere</t>
  </si>
  <si>
    <t>und,dann  dann,möchte  möchte,ich  ich,noch  noch,dass  dass,sich  sich,unser  unser,parlament  parlament,parlch  parlch,der</t>
  </si>
  <si>
    <t>nzz,laliberte  laliberte,fumagalli_a  fumagalli_a,nzzschweiz  nzzschweiz,einige  einige,lgbt  lgbt,aktivisten  aktivisten,sind  sind,offenbar  offenbar,besonders  besonders,dünnhäutig</t>
  </si>
  <si>
    <t>crowdfunden,statt  statt,ausgehen  ausgehen,frauensession  frauensession,im  im,bundeshaus  bundeshaus,via  via,wemakeit</t>
  </si>
  <si>
    <t>rt,ninubinu  ninubinu,crowdfunden  crowdfunden,statt  statt,ausgehen  ausgehen,frauensession  frauensession,im  im,bundeshaus  bundeshaus,via  via,wemakeit</t>
  </si>
  <si>
    <t>moliecht,sollen  sollen,wir  wir,mal  mal,ein  ein,paar  paar,farbbeutel  farbbeutel,ans  ans,bundeshaus  bundeshaus,schmeissen  schmeissen,ich</t>
  </si>
  <si>
    <t>die,mittte  mittte,fdp  fdp,glp  glp,lastigkeit  lastigkeit,der  der,srg  srg,zeigt  zeigt,sich  sich,deutlichsten  deutlichsten,bei</t>
  </si>
  <si>
    <t>wurde,aber  aber,auch  auch,zeit  zeit,ch_lohr  ch_lohr,bundeshaus  bundeshaus,barrierefreiheit</t>
  </si>
  <si>
    <t>kleiner,gauner  gauner,suppe  suppe,brot  brot,und  und,knast  knast,grosser  grosser,gauner  gauner,im  im,bundeshaus  bundeshaus,zu</t>
  </si>
  <si>
    <t>koeppelroger,grösse  grösse,mitschuld  mitschuld,tragen  tragen,die  die,anheizer  anheizer,dieser  dieser,stürmung  stürmung,namentlich  namentlich,donald  donald,trump</t>
  </si>
  <si>
    <t>sorry,aber  aber,jede  jede,uni  uni,die  die,der  der,aktuellen  aktuellen,situation  situation,präsenzunterricht  präsenzunterricht,obligatorisch  obligatorisch,machen</t>
  </si>
  <si>
    <t>hazanirayidfada,können  können,wir  wir,die  die,sportjournalisten  sportjournalisten,ins  ins,bundeshaus  bundeshaus,schicken</t>
  </si>
  <si>
    <t>unterstützung,aus  aus,dem  dem,bundeshaus  bundeshaus,danke  danke,dir  dir,liebe  liebe,fwasserfallen  fwasserfallen,ganz  ganz,herzlich  herzlich,für</t>
  </si>
  <si>
    <t>rt,ladina_kirchen  ladina_kirchen,unterstützung  unterstützung,aus  aus,dem  dem,bundeshaus  bundeshaus,danke  danke,dir  dir,liebe  liebe,fwasserfallen  fwasserfallen,ganz</t>
  </si>
  <si>
    <t>denniskberlin,calien_666  calien_666,wir  wir,können  können,ja  ja,noch  noch,das  das,bundeshaus  bundeshaus,bonn  bonn,mit  mit,ins</t>
  </si>
  <si>
    <t>rt,alliance_f  alliance_f,herzlichen  herzlichen,dank  dank,alle  alle,die  die,die  die,frauensession2021  frauensession2021,bereits  bereits,finanziell  finanziell,unterstützen</t>
  </si>
  <si>
    <t>midebkue,ja  ja,jetzt  jetzt,überall  überall,wird  wird,geöffnet  geöffnet,und  und,trotzdem  trotzdem,sollten  sollten,wir  wir,kontakte</t>
  </si>
  <si>
    <t>rcgr_ch,alain_berset  alain_berset,parmeling  parmeling,br_sprecher  br_sprecher,bingo  bingo,vom  vom,laster  laster,vor  vor,dem  dem,bundeshaus  bundeshaus,abladen</t>
  </si>
  <si>
    <t>rt,flug521  flug521,midebkue  midebkue,ja  ja,jetzt  jetzt,überall  überall,wird  wird,geöffnet  geöffnet,und  und,trotzdem  trotzdem,sollten</t>
  </si>
  <si>
    <t>rt,thomas_aeschi  thomas_aeschi,svpch  svpch,kritisiert  kritisiert,intensivbetten  intensivbetten,abbau  abbau,alain_berset  alain_berset,bag_ofsp_ufsp  rt,patwittmer  patwittmer,zufälle  zufälle,gibt</t>
  </si>
  <si>
    <t>rt,thomas_aeschi  alain_berset,bag_ofsp_ufsp  gibt,es  nach,oben  r,wert  thomas_aeschi,svpch  svpch,kritisiert  kritisiert,intensivbetten  intensivbetten,abbau  abbau,alain_berset</t>
  </si>
  <si>
    <t>postcovid_ch,bag_ofsp_ufsp  bag_ofsp_ufsp,kann  kann,man  man,die  die,jumbos  jumbos,nicht  nicht,direkt  direkt,im  im,bundeshaus  bundeshaus,entladen</t>
  </si>
  <si>
    <t>rt,cowaser  cowaser,postcovid_ch  postcovid_ch,bag_ofsp_ufsp  bag_ofsp_ufsp,kann  kann,man  man,die  die,jumbos  jumbos,nicht  nicht,direkt  direkt,im</t>
  </si>
  <si>
    <t>svpch,srfarena  srfarena,svpch  svpch,thomasmatter  thomasmatter,das  das,ist  ist,echt  echt,ein  ein,grosskalibriger  grosskalibriger,schuss  schuss,ins</t>
  </si>
  <si>
    <t>christineloriol,hazanirayidfada  hazanirayidfada,edw_tweet  edw_tweet,oh  oh,mein  mein,gott  gott,veep  veep,im  im,bundeshaus  bundeshaus,die  die,7</t>
  </si>
  <si>
    <t>rt,thomas_aeschi  alain_berset,bag_ofsp_ufsp  nach,oben  thomas_aeschi,svpch  svpch,kritisiert  kritisiert,intensivbetten  intensivbetten,abbau  abbau,alain_berset  thomas_aeschi,r  r,wert</t>
  </si>
  <si>
    <t>strebelluca,das  das,parlament  parlament,ist  ist,ein  ein,schlechter  schlechter,witz  witz,der  der,bundesrat  bundesrat,hat  hat,gestern</t>
  </si>
  <si>
    <t>rt,thomas_aeschi  thomas_aeschi,svpch  svpch,kritisiert  kritisiert,intensivbetten  intensivbetten,abbau  abbau,alain_berset  alain_berset,bag_ofsp_ufsp</t>
  </si>
  <si>
    <t>gonzoweirdworld,missbaybee_de  missbaybee_de,bildungslandnrw  bildungslandnrw,wir  wir,öffnen  öffnen,vor  vor,allem  allem,und  und,stellen  stellen,dann  dann,kerzen</t>
  </si>
  <si>
    <t>bab,beleuchtet  beleuchtet,geteiltesberlin  geteiltesberlin,onthisday  onthisday,1950  1950,west  west,berlin  berlin,wird  wird,der  der,späteren  späteren,bundesallee</t>
  </si>
  <si>
    <t>hungrydoh,pascalpfister  pascalpfister,leckerbisse  leckerbisse,die  die,schweiz  schweiz,verträgt  verträgt,einen  einen,eric  eric,weber  weber,es  es,gab</t>
  </si>
  <si>
    <t>Top Word Pairs in Tweet by Salience</t>
  </si>
  <si>
    <t>die,schweiz  auf,1  der,bundesrat  corona,massnahmen  gegen,die  bundesrat,die  die,corona  schweiz,nicht  des,coronavirus  der,r</t>
  </si>
  <si>
    <t>svpch,kritisiert  kritisiert,intensivbetten  intensivbetten,abbau  abbau,alain_berset  bag_ofsp_ufsp,verwenden  verwenden,sowieso  sowieso,nur  nur,gerade  gerade,diejenigen  diejenigen,richtwerte</t>
  </si>
  <si>
    <t>alliance_f,50jahredemokratie  50jahredemokratie,die  die,frauensession2021  frauensession2021,ist  ist,der  der,anlass  anlass,des  des,jahres  jahres,für  für,gleichstellung</t>
  </si>
  <si>
    <t>rt,thomas_aeschi  die,bundesratentscheide  bundesratentscheide,scheinen  scheinen,eine  eine,art  art,gezeitenkräfte  gezeitenkräfte,auf  auf,den  den,r  wert,zu</t>
  </si>
  <si>
    <t>svpch,ihr  ihr,züchtet  züchtet,mit  mit,eurem  eurem,verhalten  verhalten,terroristen  terroristen,welche  welche,euch  euch,im  bundeshaus,überrumpeln</t>
  </si>
  <si>
    <t>mit,deiner  rt,diefeministen  diefeministen,unser  unser,mitgründer  mitgründer,rosensteinsasha  rosensteinsasha,hat  hat,eine  eine,botschaft  botschaft,für  für,euch</t>
  </si>
  <si>
    <t>thomas_aeschi,r  r,wert  wert,vor  vor,bundesratsentscheid  bundesratsentscheid,nach  nach,oben  oben,korrigiert  korrigiert,gt  gt,wie  wie,ich</t>
  </si>
  <si>
    <t>nzz,montagnachmittag  montagnachmittag,ist  ist,das  das,referendum  referendum,gegen  gegen,die  die,ehefüralle  ehefüralle,eingereicht  eingereicht,worden  worden,widerstand</t>
  </si>
  <si>
    <t>alliance_f,spendenaufruf  alliance_f,soll  soll,der  der,frauensession2021  frauensession2021,behandelt  behandelt,werden  werden,für  für,nadinejurgensen  nadinejurgensen,ist  ist,es</t>
  </si>
  <si>
    <t>alliance_f,spendenaufruf  rt,alliancef_fr  alliancef_fr,appel  appel,aux  aux,dons  dons,de  de,notre  notre,co  co,présidente  présidente,amp</t>
  </si>
  <si>
    <t>gabrielathurg,impfpflicht  impfpflicht,der  der,schweiz  schweiz,führt  führt,leider  leider,zum  zum,sturm  sturm,auf  auf,das  plötzlich,wollen</t>
  </si>
  <si>
    <t>raphaelseunig,kiser__tim  kiser__tim,angelika_ruider  angelika_ruider,20min  20min,mitte_centre  mitte_centre,ich  ich,geissle  geissle,ja  ja,nicht  die,streichung  streichung,des</t>
  </si>
  <si>
    <t>christineloriol,und  und,dann  dann,möchte  möchte,ich  ich,noch  noch,dass  dass,sich  sich,unser  unser,parlament  parlament,parlch</t>
  </si>
  <si>
    <t>alain_berset,bag_ofsp_ufsp  nach,oben  thomas_aeschi,svpch  svpch,kritisiert  kritisiert,intensivbetten  intensivbetten,abbau  abbau,alain_berset  thomas_aeschi,r  r,wert  wert,vor</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</si>
  <si>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</si>
  <si>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</si>
  <si>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</si>
  <si>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</si>
  <si>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</si>
  <si>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</si>
  <si>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</si>
  <si>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</si>
  <si>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</si>
  <si>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</si>
  <si>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</si>
  <si>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</si>
  <si>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</si>
  <si>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</si>
  <si>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</si>
  <si>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</si>
  <si>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</si>
  <si>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</si>
  <si>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</si>
  <si>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</si>
  <si>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</si>
  <si>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</si>
  <si>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</si>
  <si>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</si>
  <si>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</si>
  <si>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</si>
  <si>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</si>
  <si>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</si>
  <si>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</si>
  <si>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</si>
  <si>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</si>
  <si>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</si>
  <si>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</si>
  <si>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</si>
  <si>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</si>
  <si>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</si>
  <si>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</si>
  <si>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</si>
  <si>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</si>
  <si>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</si>
  <si>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</si>
  <si>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</si>
  <si>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</si>
  <si>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</si>
  <si>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</si>
  <si>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</si>
  <si>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</si>
  <si>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</si>
  <si>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</si>
  <si>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</si>
  <si>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</si>
  <si>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</si>
  <si>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</si>
  <si>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</si>
  <si>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</si>
  <si>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</si>
  <si>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</si>
  <si>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</si>
  <si>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</si>
  <si>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</si>
  <si>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</si>
  <si>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</si>
  <si>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</si>
  <si>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</si>
  <si>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</si>
  <si>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</si>
  <si>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</si>
  <si>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</si>
  <si>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</si>
  <si>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</si>
  <si>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</si>
  <si>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</si>
  <si>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</si>
  <si>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</si>
  <si>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</si>
  <si>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</si>
  <si>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</si>
  <si>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</si>
  <si>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</si>
  <si>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</si>
  <si>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</si>
  <si>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</si>
  <si>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</si>
  <si>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</si>
  <si>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</si>
  <si>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</si>
  <si>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</si>
  <si>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</si>
  <si>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</si>
  <si>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</si>
  <si>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</si>
  <si>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</si>
  <si>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</si>
  <si>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</si>
  <si>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0, 12, 96</t>
  </si>
  <si>
    <t>0, 136, 227</t>
  </si>
  <si>
    <t>0, 100, 50</t>
  </si>
  <si>
    <t>0, 176, 22</t>
  </si>
  <si>
    <t>191, 0, 0</t>
  </si>
  <si>
    <t>230, 120, 0</t>
  </si>
  <si>
    <t>255, 191, 0</t>
  </si>
  <si>
    <t>150, 200, 0</t>
  </si>
  <si>
    <t>200, 0, 120</t>
  </si>
  <si>
    <t>77, 0, 96</t>
  </si>
  <si>
    <t>91, 0, 191</t>
  </si>
  <si>
    <t>0, 98, 130</t>
  </si>
  <si>
    <t>Group 1</t>
  </si>
  <si>
    <t>Group 2</t>
  </si>
  <si>
    <t>Top URLs in Tweet in G1</t>
  </si>
  <si>
    <t>Top URLs in Tweet in G2</t>
  </si>
  <si>
    <t>G1 Count</t>
  </si>
  <si>
    <t>https://twitter.com/diefeministen/status/1381916793585995776</t>
  </si>
  <si>
    <t>Top URLs in Tweet in G3</t>
  </si>
  <si>
    <t>G2 Count</t>
  </si>
  <si>
    <t>Top URLs in Tweet in G4</t>
  </si>
  <si>
    <t>G3 Count</t>
  </si>
  <si>
    <t>Top URLs in Tweet in G5</t>
  </si>
  <si>
    <t>G4 Count</t>
  </si>
  <si>
    <t>Top URLs in Tweet in G6</t>
  </si>
  <si>
    <t>G5 Count</t>
  </si>
  <si>
    <t>Top URLs in Tweet in G7</t>
  </si>
  <si>
    <t>G6 Count</t>
  </si>
  <si>
    <t>https://twitter.com/i/web/status/1382740577234653185</t>
  </si>
  <si>
    <t>Top URLs in Tweet in G8</t>
  </si>
  <si>
    <t>G7 Count</t>
  </si>
  <si>
    <t>Top URLs in Tweet in G9</t>
  </si>
  <si>
    <t>G8 Count</t>
  </si>
  <si>
    <t>Top URLs in Tweet in G10</t>
  </si>
  <si>
    <t>G9 Count</t>
  </si>
  <si>
    <t>G10 Count</t>
  </si>
  <si>
    <t>https://www.nau.ch/politik/bundeshaus/coronavirus-eth-bag-korrigieren-r-wert-von-096-auf-110-65905197 https://www.nau.ch/politik/bundeshaus/svp-kritisiert-intensivbetten-abbau-pfleger-wehren-sich-65907926 https://twitter.com/i/web/status/1381222084853047307 https://twitter.com/i/web/status/1381609629667500035 https://twitter.com/i/web/status/1383141785065697284 https://twitter.com/i/web/status/1381985971357507587 https://twitter.com/i/web/status/1381664159272726532 https://www.nau.ch/politik/bundeshaus/das-steckt-dahinter-r-wert-erneut-nach-unten-korrigiert-65903760 https://twitter.com/i/web/status/1382616456366583808 https://twitter.com/i/web/status/1382535380424097793</t>
  </si>
  <si>
    <t>https://wemakeit.com/projects/frauensession-im-bundeshaus?locale=de https://twitter.com/diefeministen/status/1381916793585995776 https://twitter.com/i/web/status/1380453120455639040 https://twitter.com/i/web/status/1380851949151657989 https://twitter.com/i/web/status/1383047147877195776 https://twitter.com/i/web/status/1381972938421792772 https://twitter.com/i/web/status/1381489934310211584 https://twitter.com/i/web/status/1382212577585987586 https://twitter.com/i/web/status/1382581818197741568 https://twitter.com/i/web/status/1382585993895817219</t>
  </si>
  <si>
    <t>https://twitter.com/i/web/status/1383031300362096643 http://dlvr.it/RxHy5G http://dlvr.it/RxHy7x http://dlvr.it/RxHy89 http://dlvr.it/RxJ5Vq http://dlvr.it/RxJRXZ http://dlvr.it/RxKFY1 http://dlvr.it/RxKS21 http://dlvr.it/RxKS3c http://dlvr.it/RxKfwF</t>
  </si>
  <si>
    <t>https://www.nau.ch/politik/bundeshaus/stellen-beizen-stuhle-bald-bis-auf-die-strasse-65906597?utm_medium=264&amp;utm_source=usr https://www.nau.ch/politik/bundeshaus/gdk-prasident-kaum-risiko-bei-offnung-von-restaurant-terrassen-65904784 https://twitter.com/i/web/status/1380460135676575747 https://twitter.com/i/web/status/1380568512368930821 https://twitter.com/i/web/status/1380785213568118784 https://twitter.com/i/web/status/1380835240596414464 https://twitter.com/i/web/status/1381216134687416323 https://twitter.com/i/web/status/1381295769634885632 https://twitter.com/i/web/status/1381599717415616514 https://twitter.com/i/web/status/1381625303840215041</t>
  </si>
  <si>
    <t>https://twitter.com/i/web/status/1381995438488829961 https://twitter.com/i/web/status/1381688104055152641 https://twitter.com/i/web/status/1381235782405525507 https://www.nau.ch/politik/bundeshaus/coronavirus-eth-bag-korrigieren-r-wert-von-096-auf-110-65905197</t>
  </si>
  <si>
    <t>https://twitter.com/i/web/status/1382373709504081928 https://twitter.com/i/web/status/1381314515388801031 https://twitter.com/i/web/status/1382313595028041729 https://twitter.com/i/web/status/1380534610732388356 https://twitter.com/i/web/status/1381882838740566017 https://twitter.com/i/web/status/1381719217653841925 https://twitter.com/i/web/status/1381723885129846784 https://twitter.com/i/web/status/1381971845453377536</t>
  </si>
  <si>
    <t>https://www.srf.ch/news/schweiz/coronatests-im-bundeshaus-jedes-dritte-ratsmitglied-liess-den-spucktest-aus https://twitter.com/i/web/status/1383102172678787076 https://twitter.com/i/web/status/1382740577234653185 https://twitter.com/i/web/status/1382607233616388102 https://twitter.com/i/web/status/1383143702005231617 https://twitter.com/i/web/status/1381969367047446536</t>
  </si>
  <si>
    <t>https://twitter.com/i/web/status/1382742820725874693 https://twitter.com/i/web/status/1381639560824754186 https://twitter.com/i/web/status/1381629672845369344 https://twitter.com/i/web/status/1382272775889489921</t>
  </si>
  <si>
    <t>https://twitter.com/i/web/status/1382600901324632065 https://twitter.com/i/web/status/1381381152808783877 https://twitter.com/i/web/status/1381601322298966016 https://twitter.com/i/web/status/1382027617390501888</t>
  </si>
  <si>
    <t>https://twitter.com/i/web/status/1381609138082488324 https://twitter.com/i/web/status/1382627788952379393 https://twitter.com/i/web/status/1380470569435549702</t>
  </si>
  <si>
    <t>https://twitter.com/i/web/status/1381252544828170244 https://twitter.com/i/web/status/1381134156332142592 https://twitter.com/i/web/status/1381135334268940289</t>
  </si>
  <si>
    <t>https://twitter.com/i/web/status/1382635822961278976 https://twitter.com/i/web/status/1380392077863886850</t>
  </si>
  <si>
    <t>https://twitter.com/i/web/status/1382736741191278597 https://twitter.com/i/web/status/1382407608905175044</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</si>
  <si>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</si>
  <si>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</si>
  <si>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</si>
  <si>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</si>
  <si>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</si>
  <si>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</si>
  <si>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</si>
  <si>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</si>
  <si>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</si>
  <si>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</si>
  <si>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dlvr.it twitter.com nau.ch</t>
  </si>
  <si>
    <t>Top Hashtags in Tweet in G1</t>
  </si>
  <si>
    <t>srfarena</t>
  </si>
  <si>
    <t>thomasmatter</t>
  </si>
  <si>
    <t>Top Hashtags in Tweet in G2</t>
  </si>
  <si>
    <t>vereinbarkeit</t>
  </si>
  <si>
    <t>Top Hashtags in Tweet in G3</t>
  </si>
  <si>
    <t>Top Hashtags in Tweet in G4</t>
  </si>
  <si>
    <t>impfkampagne</t>
  </si>
  <si>
    <t>Top Hashtags in Tweet in G5</t>
  </si>
  <si>
    <t>Top Hashtags in Tweet in G6</t>
  </si>
  <si>
    <t>kartoffelrepublik</t>
  </si>
  <si>
    <t>polizeimassnahmengesetz</t>
  </si>
  <si>
    <t>junghärdöpfel</t>
  </si>
  <si>
    <t>pharmaindustrie</t>
  </si>
  <si>
    <t>instagram</t>
  </si>
  <si>
    <t>Top Hashtags in Tweet in G7</t>
  </si>
  <si>
    <t>Top Hashtags in Tweet in G8</t>
  </si>
  <si>
    <t>Top Hashtags in Tweet in G9</t>
  </si>
  <si>
    <t>Top Hashtags in Tweet in G10</t>
  </si>
  <si>
    <t>corona pandemie srfarena thomasmatter tubelipartei</t>
  </si>
  <si>
    <t>frauensession2021 50jahredemokratie gleichstellung vereinbarkeit sessiondesfemmes2021 ehefüralle</t>
  </si>
  <si>
    <t>schweiz swisscovidfail eth bag masken svp bundesrat swisscovidcrime impfkampagne massnahmen</t>
  </si>
  <si>
    <t>kartoffelrepublik polizeimassnahmengesetz junghärdöpfel swisscovidfail bag pharmaindustrie instagram svp</t>
  </si>
  <si>
    <t>swisscovidcrime nichtmeinbundesrat swisscovidfail</t>
  </si>
  <si>
    <t>Top Words in Tweet in G1</t>
  </si>
  <si>
    <t>nach</t>
  </si>
  <si>
    <t>oben</t>
  </si>
  <si>
    <t>es</t>
  </si>
  <si>
    <t>r</t>
  </si>
  <si>
    <t>wert</t>
  </si>
  <si>
    <t>korrigiert</t>
  </si>
  <si>
    <t>gibt</t>
  </si>
  <si>
    <t>Top Words in Tweet in G2</t>
  </si>
  <si>
    <t>mit</t>
  </si>
  <si>
    <t>spendenaufruf</t>
  </si>
  <si>
    <t>für</t>
  </si>
  <si>
    <t>deiner</t>
  </si>
  <si>
    <t>Top Words in Tweet in G3</t>
  </si>
  <si>
    <t>liebe</t>
  </si>
  <si>
    <t>mitbürger</t>
  </si>
  <si>
    <t>innen</t>
  </si>
  <si>
    <t>heutige</t>
  </si>
  <si>
    <t>Top Words in Tweet in G4</t>
  </si>
  <si>
    <t>1</t>
  </si>
  <si>
    <t>das</t>
  </si>
  <si>
    <t>und</t>
  </si>
  <si>
    <t>Top Words in Tweet in G5</t>
  </si>
  <si>
    <t>zu</t>
  </si>
  <si>
    <t>sinkt</t>
  </si>
  <si>
    <t>unter</t>
  </si>
  <si>
    <t>Top Words in Tweet in G6</t>
  </si>
  <si>
    <t>ein</t>
  </si>
  <si>
    <t>im</t>
  </si>
  <si>
    <t>des</t>
  </si>
  <si>
    <t>um</t>
  </si>
  <si>
    <t>informieren</t>
  </si>
  <si>
    <t>Top Words in Tweet in G7</t>
  </si>
  <si>
    <t>ich</t>
  </si>
  <si>
    <t>noch</t>
  </si>
  <si>
    <t>sich</t>
  </si>
  <si>
    <t>parlament</t>
  </si>
  <si>
    <t>Top Words in Tweet in G8</t>
  </si>
  <si>
    <t>montagnachmittag</t>
  </si>
  <si>
    <t>ist</t>
  </si>
  <si>
    <t>referendum</t>
  </si>
  <si>
    <t>gegen</t>
  </si>
  <si>
    <t>Top Words in Tweet in G9</t>
  </si>
  <si>
    <t>nicht</t>
  </si>
  <si>
    <t>werden</t>
  </si>
  <si>
    <t>Top Words in Tweet in G10</t>
  </si>
  <si>
    <t>echo</t>
  </si>
  <si>
    <t>dann</t>
  </si>
  <si>
    <t>reaktionen</t>
  </si>
  <si>
    <t>aus</t>
  </si>
  <si>
    <t>dem</t>
  </si>
  <si>
    <t>von</t>
  </si>
  <si>
    <t>die rt nach oben es thomas_aeschi r wert korrigiert gibt</t>
  </si>
  <si>
    <t>die rt alliance_f frauensession2021 der mit spendenaufruf für deiner mayagraf_bl</t>
  </si>
  <si>
    <t>der die auf bundeshaus rt bundesrat_ch liebe mitbürger innen heutige</t>
  </si>
  <si>
    <t>die der rt nau_live auf 1 das r und mit</t>
  </si>
  <si>
    <t>der rt r wert auf zu luananussbaum und sinkt unter</t>
  </si>
  <si>
    <t>die und bundeshaus rt ein im des um fdp_liberalen informieren</t>
  </si>
  <si>
    <t>der rt christineloriol bundeshaus ich noch sich parlament parlch das</t>
  </si>
  <si>
    <t>nzz das die der rt montagnachmittag ist referendum gegen ehefüralle</t>
  </si>
  <si>
    <t>die nicht 20min im cocoz62277008 veritaslos cr_schmid es werden und</t>
  </si>
  <si>
    <t>die bundeshaus rt für zwei_bein hat kesb eigentlich zugang zum</t>
  </si>
  <si>
    <t>ihr fedpolch im bundeshaus covidiotench kaposg stadtrj nicht</t>
  </si>
  <si>
    <t>ein rt hansjaaggi buchermanfred hier der berner bernerhof ursprünglich hotel</t>
  </si>
  <si>
    <t>martina52050548 bundeshaus</t>
  </si>
  <si>
    <t>die blickch</t>
  </si>
  <si>
    <t>die im</t>
  </si>
  <si>
    <t>ein es bundeshaus</t>
  </si>
  <si>
    <t>auf ich macht doch alles und schliesst das bundeshaus swisscovidcrime</t>
  </si>
  <si>
    <t>das bundeshaus sturm der da</t>
  </si>
  <si>
    <t>das aarauer</t>
  </si>
  <si>
    <t>frauensession der</t>
  </si>
  <si>
    <t>es und</t>
  </si>
  <si>
    <t>er</t>
  </si>
  <si>
    <t>nach coronavirus eth amp bag korrigieren r wert von 0</t>
  </si>
  <si>
    <t>gauner im</t>
  </si>
  <si>
    <t>wann</t>
  </si>
  <si>
    <t>die wir</t>
  </si>
  <si>
    <t>brief von seraina w</t>
  </si>
  <si>
    <t>Top Word Pairs in Tweet in G1</t>
  </si>
  <si>
    <t>rt,thomas_aeschi</t>
  </si>
  <si>
    <t>gibt,es</t>
  </si>
  <si>
    <t>zufälle,gibt</t>
  </si>
  <si>
    <t>es,pünktlich</t>
  </si>
  <si>
    <t>pünktlich,auf</t>
  </si>
  <si>
    <t>die,bundesratssitzungen</t>
  </si>
  <si>
    <t>bundesratssitzungen,schnellen</t>
  </si>
  <si>
    <t>Top Word Pairs in Tweet in G2</t>
  </si>
  <si>
    <t>die,frauensession2021</t>
  </si>
  <si>
    <t>mit,deiner</t>
  </si>
  <si>
    <t>alliance_f,spendenaufruf</t>
  </si>
  <si>
    <t>spendenaufruf,unserer</t>
  </si>
  <si>
    <t>unserer,geschäftsführerin</t>
  </si>
  <si>
    <t>geschäftsführerin,sophieachermann</t>
  </si>
  <si>
    <t>sophieachermann,direkt</t>
  </si>
  <si>
    <t>direkt,vom</t>
  </si>
  <si>
    <t>vom,bundeshaus</t>
  </si>
  <si>
    <t>Top Word Pairs in Tweet in G3</t>
  </si>
  <si>
    <t>medienkonferenz,findet</t>
  </si>
  <si>
    <t>findet,auf</t>
  </si>
  <si>
    <t>auf,der</t>
  </si>
  <si>
    <t>der,bundeshaus</t>
  </si>
  <si>
    <t>bundeshaus,terrasse</t>
  </si>
  <si>
    <t>Top Word Pairs in Tweet in G4</t>
  </si>
  <si>
    <t>auf,1</t>
  </si>
  <si>
    <t>der,r</t>
  </si>
  <si>
    <t>rt,nau_live</t>
  </si>
  <si>
    <t>0,96</t>
  </si>
  <si>
    <t>die,schweiz</t>
  </si>
  <si>
    <t>nach,unten</t>
  </si>
  <si>
    <t>unten,korrigiert</t>
  </si>
  <si>
    <t>sieht,das</t>
  </si>
  <si>
    <t>gegen,die</t>
  </si>
  <si>
    <t>Top Word Pairs in Tweet in G5</t>
  </si>
  <si>
    <t>rt,luananussbaum</t>
  </si>
  <si>
    <t>wert,sinkt</t>
  </si>
  <si>
    <t>sinkt,auf</t>
  </si>
  <si>
    <t>auf,unter</t>
  </si>
  <si>
    <t>unter,1</t>
  </si>
  <si>
    <t>1,0</t>
  </si>
  <si>
    <t>0,und</t>
  </si>
  <si>
    <t>und,war</t>
  </si>
  <si>
    <t>Top Word Pairs in Tweet in G6</t>
  </si>
  <si>
    <t>informieren,impfen</t>
  </si>
  <si>
    <t>impfen,testen</t>
  </si>
  <si>
    <t>testen,petragoessi</t>
  </si>
  <si>
    <t>petragoessi,fordert</t>
  </si>
  <si>
    <t>fordert,eine</t>
  </si>
  <si>
    <t>eine,informationskampagne</t>
  </si>
  <si>
    <t>informationskampagne,des</t>
  </si>
  <si>
    <t>des,bag_ofsp_ufsp</t>
  </si>
  <si>
    <t>bag_ofsp_ufsp,um</t>
  </si>
  <si>
    <t>um,über</t>
  </si>
  <si>
    <t>Top Word Pairs in Tweet in G7</t>
  </si>
  <si>
    <t>rt,christineloriol</t>
  </si>
  <si>
    <t>und,dann</t>
  </si>
  <si>
    <t>dann,möchte</t>
  </si>
  <si>
    <t>möchte,ich</t>
  </si>
  <si>
    <t>ich,noch</t>
  </si>
  <si>
    <t>noch,dass</t>
  </si>
  <si>
    <t>dass,sich</t>
  </si>
  <si>
    <t>sich,unser</t>
  </si>
  <si>
    <t>unser,parlament</t>
  </si>
  <si>
    <t>parlament,parlch</t>
  </si>
  <si>
    <t>Top Word Pairs in Tweet in G8</t>
  </si>
  <si>
    <t>rt,nzz</t>
  </si>
  <si>
    <t>montagnachmittag,ist</t>
  </si>
  <si>
    <t>ist,das</t>
  </si>
  <si>
    <t>das,referendum</t>
  </si>
  <si>
    <t>referendum,gegen</t>
  </si>
  <si>
    <t>die,ehefüralle</t>
  </si>
  <si>
    <t>ehefüralle,eingereicht</t>
  </si>
  <si>
    <t>eingereicht,worden</t>
  </si>
  <si>
    <t>worden,widerstand</t>
  </si>
  <si>
    <t>Top Word Pairs in Tweet in G9</t>
  </si>
  <si>
    <t>nicht,die</t>
  </si>
  <si>
    <t>veritaslos,cr_schmid</t>
  </si>
  <si>
    <t>Top Word Pairs in Tweet in G10</t>
  </si>
  <si>
    <t>im,echo</t>
  </si>
  <si>
    <t>echo,dann</t>
  </si>
  <si>
    <t>dann,mit</t>
  </si>
  <si>
    <t>mit,reaktionen</t>
  </si>
  <si>
    <t>reaktionen,aus</t>
  </si>
  <si>
    <t>aus,dem</t>
  </si>
  <si>
    <t>dem,bundeshaus</t>
  </si>
  <si>
    <t>bundeshaus,von</t>
  </si>
  <si>
    <t>von,tiana_moser</t>
  </si>
  <si>
    <t>tiana_moser,gerhardpfister</t>
  </si>
  <si>
    <t>nach,oben  rt,thomas_aeschi  r,wert  gibt,es  zufälle,gibt  es,pünktlich  pünktlich,auf  auf,die  die,bundesratssitzungen  bundesratssitzungen,schnellen</t>
  </si>
  <si>
    <t>rt,alliance_f  die,frauensession2021  mit,deiner  alliance_f,spendenaufruf  spendenaufruf,unserer  unserer,geschäftsführerin  geschäftsführerin,sophieachermann  sophieachermann,direkt  direkt,vom  vom,bundeshaus</t>
  </si>
  <si>
    <t>auf,1  der,r  r,wert  rt,nau_live  0,96  die,schweiz  nach,unten  unten,korrigiert  sieht,das  gegen,die</t>
  </si>
  <si>
    <t>r,wert  rt,luananussbaum  der,r  wert,sinkt  sinkt,auf  auf,unter  unter,1  1,0  0,und  und,war</t>
  </si>
  <si>
    <t>rt,christineloriol  und,dann  dann,möchte  möchte,ich  ich,noch  noch,dass  dass,sich  sich,unser  unser,parlament  parlament,parlch</t>
  </si>
  <si>
    <t>rt,nzz  montagnachmittag,ist  ist,das  das,referendum  referendum,gegen  gegen,die  die,ehefüralle  ehefüralle,eingereicht  eingereicht,worden  worden,widerstand</t>
  </si>
  <si>
    <t>nicht,die  veritaslos,cr_schmid</t>
  </si>
  <si>
    <t>hat,die  die,kesb  kesb,eigentlich  eigentlich,zugang  zugang,zum  zum,bundeshaus  bundeshaus,frage  frage,für  für,einen  einen,freund</t>
  </si>
  <si>
    <t>zu,br  br,maurer  maurer,fehlen  fehlen,mir  mir,absolut  absolut,die  die,worte  worte,er  er,wollte  wollte,1</t>
  </si>
  <si>
    <t>im,bundeshaus  fedpolch,fedpolch</t>
  </si>
  <si>
    <t>das,bundeshaus</t>
  </si>
  <si>
    <t>das,aarauer</t>
  </si>
  <si>
    <t>von,seraina  seraina,w</t>
  </si>
  <si>
    <t>Top Replied-To in G1</t>
  </si>
  <si>
    <t>Top Replied-To in G2</t>
  </si>
  <si>
    <t>Top Mentioned in G1</t>
  </si>
  <si>
    <t>Top Mentioned in G2</t>
  </si>
  <si>
    <t>Top Replied-To in G3</t>
  </si>
  <si>
    <t>Top Mentioned in G3</t>
  </si>
  <si>
    <t>Top Replied-To in G4</t>
  </si>
  <si>
    <t>Top Mentioned in G4</t>
  </si>
  <si>
    <t>michael73827437</t>
  </si>
  <si>
    <t>Top Replied-To in G5</t>
  </si>
  <si>
    <t>gastrosuis</t>
  </si>
  <si>
    <t>Top Mentioned in G5</t>
  </si>
  <si>
    <t>Top Replied-To in G6</t>
  </si>
  <si>
    <t>Top Mentioned in G6</t>
  </si>
  <si>
    <t>Top Replied-To in G7</t>
  </si>
  <si>
    <t>Top Mentioned in G7</t>
  </si>
  <si>
    <t>Top Replied-To in G8</t>
  </si>
  <si>
    <t>juerg_grosse</t>
  </si>
  <si>
    <t>Top Mentioned in G8</t>
  </si>
  <si>
    <t>Top Replied-To in G9</t>
  </si>
  <si>
    <t>Top Mentioned in G9</t>
  </si>
  <si>
    <t>Top Replied-To in G10</t>
  </si>
  <si>
    <t>Top Mentioned in G10</t>
  </si>
  <si>
    <t>svpch postcovid_ch lisawitzig55 thomas_aeschi peterfreakwater pbruegger</t>
  </si>
  <si>
    <t>srfnews bundeshaus_bern mathysroland frankth86697849</t>
  </si>
  <si>
    <t>joenuc anjaboog alain_berset michael73827437</t>
  </si>
  <si>
    <t>moliecht br_sprecher bundesrat_ch rcgr_ch ejpd_dfjp_dfgp langstrumpfpipo</t>
  </si>
  <si>
    <t>hazanirayidfada nicolegbel3 strebelluca parlch christineloriol</t>
  </si>
  <si>
    <t>cocoz62277008 raphaelseunig alexskotnikov 20min senhubert</t>
  </si>
  <si>
    <t>midebkue zwei_bein</t>
  </si>
  <si>
    <t>covidiotench svpch</t>
  </si>
  <si>
    <t>martina52050548 florinschuetz</t>
  </si>
  <si>
    <t>rv7759094603 blickch</t>
  </si>
  <si>
    <t>dari0x bildungsicherch</t>
  </si>
  <si>
    <t>domzscho gabrielathurg</t>
  </si>
  <si>
    <t>thomas_aeschi patwittmer bag_ofsp_ufsp alain_berset svpch martin_mader_63 1_airdefender lisawitzig55 cowaser postcovid_ch</t>
  </si>
  <si>
    <t>alliance_f mayagraf_bl sophieachermann nadinejurgensen watson_news alliancef_fr diefeministen rosensteinsasha fdp_liberalen petragoessi</t>
  </si>
  <si>
    <t>bundesrat_ch bundeshaus_bern patwittmer</t>
  </si>
  <si>
    <t>nau_live parmeling alain_berset gastrosuissech phopart mbaerlocher gastrosuis toscanralph rogerluethy violapamherd</t>
  </si>
  <si>
    <t>luananussbaum thomas_aeschi feusl alain_berset bag_ofsp_ufsp</t>
  </si>
  <si>
    <t>fdp_liberalen petragoessi bag_ofsp_ufsp alain_berset parmeling br_sprecher christianbeck_ ejpd_dfjp_dfgp feusl langstrumpfpipo</t>
  </si>
  <si>
    <t>christineloriol parlch juerg_grosse hazanirayidfada adrianoaguzzi edw_tweet</t>
  </si>
  <si>
    <t>nzz laliberte fumagalli_a nzzschweiz niknuspliger</t>
  </si>
  <si>
    <t>20min veritaslos cr_schmid kiser__tim angelika_ruider mitte_centre rschreibt</t>
  </si>
  <si>
    <t>tiana_moser gerhardpfister christamarkwald meyer_mattea ompwashington br_</t>
  </si>
  <si>
    <t>zwei_bein flug521 midebkue bundesrat_ch</t>
  </si>
  <si>
    <t>eduardgrnwald nau_live sandrobrotz andreasgerber12 jungesvp</t>
  </si>
  <si>
    <t>kaposg stadtrj fedpolch infokantonuri vbs_ddps</t>
  </si>
  <si>
    <t>hansjaaggi buchermanfred</t>
  </si>
  <si>
    <t>pascalpfister leckerbisse</t>
  </si>
  <si>
    <t>missbaybee_de bildungslandnrw</t>
  </si>
  <si>
    <t>opakoebi gruenech</t>
  </si>
  <si>
    <t>wemakeit ninubinu</t>
  </si>
  <si>
    <t>m_hof sr</t>
  </si>
  <si>
    <t>florianinhauser erwinschmid</t>
  </si>
  <si>
    <t>oliverlutz1 thomas_aeschi</t>
  </si>
  <si>
    <t>michellemming deville_late</t>
  </si>
  <si>
    <t>fwasserfallen ladina_kirchen</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</si>
  <si>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</si>
  <si>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</si>
  <si>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</si>
  <si>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</si>
  <si>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</si>
  <si>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</si>
  <si>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</si>
  <si>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</si>
  <si>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</si>
  <si>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</si>
  <si>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stahlzart bohmesibyll berliner1404 antjehermenau alba_saluda helenehargeshe1 dailytalk 1_airdefender atsticks rosmarietoggwe1</t>
  </si>
  <si>
    <t>hofnaerrin c_caviglia watson_news metamythos lifeki78 gerhardkeller7 hardmanpolitics felspass mayagraf_bl wahlforschung0</t>
  </si>
  <si>
    <t>srfnews doktorkohl steschny grandemourinho huttetomdie elibu dede71mueller skywalker5054 mathysroland guacamole_2018</t>
  </si>
  <si>
    <t>carseri josefwiederkehr newsslammer joenuc rogerluethy pepipedroni nau_live martincjanssen phopart cwasi</t>
  </si>
  <si>
    <t>hellud123 elisabethtobler klickhouse hrdronline peter_nater dummokratie lupinien70 timetowakeupsw1 jschnoya feusl</t>
  </si>
  <si>
    <t>morvjn ppsde mxpx1981 langstrumpfpipo christianbeck_ br_sprecher fdp_liberalen vancreutzfeldt kampagnenleiter ejpd_dfjp_dfgp</t>
  </si>
  <si>
    <t>christineloriol strebelluca karniggels romanambuehl nicolegbel3 dboppch ogimichael edw_tweet parlch andreaschaelch1</t>
  </si>
  <si>
    <t>besorgtebrgeri2 nzz felixschneuwly elmarleimgruber hinterfragender natasja_sommer marypop2701 laliberte nzzschweiz niknuspliger</t>
  </si>
  <si>
    <t>20min cr_schmid mitte_centre angelika_ruider dtigurin smbith1 cocoz62277008 veritaslos rschreibt heinrichheine15</t>
  </si>
  <si>
    <t>gerhardpfister patrick_kuenzle miperrico br_ christamarkwald meyer_mattea ninowilkins koblerev ompwashington tiana_moser</t>
  </si>
  <si>
    <t>bittereslachen diuuk charlyeinstein midebkue zwei_bein claudiavetter3 flug521 silastayathome joachim24790310</t>
  </si>
  <si>
    <t>uschuepbach nette_wolke sandrobrotz eduardgrnwald rizziesther jungesvp annekanne77 tla62 andreasgerber12</t>
  </si>
  <si>
    <t>infokantonuri kaposg vbs_ddps fedpolch covidiotench stadtrj teamwissen</t>
  </si>
  <si>
    <t>halpern_claude hasscho hansjaaggi enzokenzo10 buchermanfred</t>
  </si>
  <si>
    <t>pascalpfister leckerbisse zh_city hungrydoh</t>
  </si>
  <si>
    <t>missbaybee_de castlemead gonzoweirdworld bildungslandnrw</t>
  </si>
  <si>
    <t>gabrielvetter edi_dfi dani_allemann lmzurich</t>
  </si>
  <si>
    <t>schaefershf martina52050548 florinschuetz schuhmacherchr2</t>
  </si>
  <si>
    <t>blickch chayo_77 rv7759094603 bluebpp</t>
  </si>
  <si>
    <t>puerrom gruenech ver7t opakoebi</t>
  </si>
  <si>
    <t>ooswald glptbollinger dari0x bildungsicherch</t>
  </si>
  <si>
    <t>librarie67 jostjost4 romyzurrer svpzh</t>
  </si>
  <si>
    <t>denniskberlin calien_666 schubrun</t>
  </si>
  <si>
    <t>sofami_repe ninubinu wemakeit</t>
  </si>
  <si>
    <t>marcandri crusty20041 remolamotta</t>
  </si>
  <si>
    <t>massimodiana m_hof sr</t>
  </si>
  <si>
    <t>domzscho gabrielathurg tekcins</t>
  </si>
  <si>
    <t>ellie_mae_b liffersgert ihobans</t>
  </si>
  <si>
    <t>improve_this knackeboul sqissc</t>
  </si>
  <si>
    <t>pirovanothomas florianinhauser erwinschmid</t>
  </si>
  <si>
    <t>tomkellerbasel grglktrn evaherzog_bs</t>
  </si>
  <si>
    <t>oliverlutz1 retoliniger ollafischer</t>
  </si>
  <si>
    <t>staub_bernice swiss_lol hller6</t>
  </si>
  <si>
    <t>shinjo55 michellemming deville_late</t>
  </si>
  <si>
    <t>koeppelroger lukasvbuerkli</t>
  </si>
  <si>
    <t>chruezlinge ch_lohr</t>
  </si>
  <si>
    <t>itwomeneth sabinezhberlin</t>
  </si>
  <si>
    <t>fairy6493 krachenwil</t>
  </si>
  <si>
    <t>megafon_rs_bern antifajenny</t>
  </si>
  <si>
    <t>ixistenz xeophin</t>
  </si>
  <si>
    <t>punisherpierre 7uendel</t>
  </si>
  <si>
    <t>knallfrog boschs_owl</t>
  </si>
  <si>
    <t>marcbuergi imtiergarten</t>
  </si>
  <si>
    <t>gruenezuerich gruenenetzwerke</t>
  </si>
  <si>
    <t>srf eric_maechler</t>
  </si>
  <si>
    <t>evoweb2015 schmitt23306661</t>
  </si>
  <si>
    <t>appleretweetbot schutzmaskenka1</t>
  </si>
  <si>
    <t>tweetreaktor beobachtungsrat</t>
  </si>
  <si>
    <t>eth arnogrueter</t>
  </si>
  <si>
    <t>gegen_oben fauschweiz</t>
  </si>
  <si>
    <t>firetruckmama urkantone</t>
  </si>
  <si>
    <t>da_vinci2007 astrogator14</t>
  </si>
  <si>
    <t>possencurator waschbar21</t>
  </si>
  <si>
    <t>evakuierenjetzt culturcafebrig</t>
  </si>
  <si>
    <t>anhohx hm01869</t>
  </si>
  <si>
    <t>infosperber gorasman</t>
  </si>
  <si>
    <t>youtube maria77684911</t>
  </si>
  <si>
    <t>G1: corona pandemie srfarena thomasmatter tubelipartei</t>
  </si>
  <si>
    <t>G2: frauensession2021 50jahredemokratie gleichstellung vereinbarkeit sessiondesfemmes2021 ehefüralle</t>
  </si>
  <si>
    <t>G3: freeassangenow</t>
  </si>
  <si>
    <t>G4: schweiz swisscovidfail eth bag masken svp bundesrat swisscovidcrime impfkampagne massnahmen</t>
  </si>
  <si>
    <t>G6: kartoffelrepublik polizeimassnahmengesetz junghärdöpfel swisscovidfail bag pharmaindustrie instagram svp</t>
  </si>
  <si>
    <t>G7: leadershipmatters</t>
  </si>
  <si>
    <t>G8: ehefüralle bag pharmaindustrie</t>
  </si>
  <si>
    <t>G9: coronahoax</t>
  </si>
  <si>
    <t>G11: swisscovidcrime nichtmeinbundesrat swisscovidfail</t>
  </si>
  <si>
    <t>G21: swisscovidcrime</t>
  </si>
  <si>
    <t>G25: swisscovidcrime</t>
  </si>
  <si>
    <t>G26: rahmenabkommen insta eu</t>
  </si>
  <si>
    <t>G37: bundeshaus barrierefreiheit</t>
  </si>
  <si>
    <t>G43: pmt</t>
  </si>
  <si>
    <t>G46: fucksvp</t>
  </si>
  <si>
    <t>G48: rosamasken schwarzemasken lilamasken schweiz bundeshaus schutzmasken lidl apple google</t>
  </si>
  <si>
    <t>G50: computationalevolution</t>
  </si>
  <si>
    <t>G55: evakuierenjetzt</t>
  </si>
  <si>
    <t>G59: bab geteiltesberlin onthisday berlin</t>
  </si>
  <si>
    <t>G67: nocovid corona covid19</t>
  </si>
  <si>
    <t>G68: swisscovidcrime nichtmeinbundesrat</t>
  </si>
  <si>
    <t>G83: 7bundeszwerge bundeshaus bern</t>
  </si>
  <si>
    <t>G84: coronavirus sekte</t>
  </si>
  <si>
    <t>Workbook Settings 3</t>
  </si>
  <si>
    <t>GraphSource░TwitterSearch▓GraphTerm░Bundeshaus▓LayoutAlgorithm░The graph was laid out using the Harel-Koren Fast Multiscale layout algorithm.▓GraphDirectedness░The graph is directed.▓GroupingDescription░The graph's vertices were grouped by cluster using the Clauset-Newman-Moore cluster algorithm.</t>
  </si>
  <si>
    <t xml:space="preserve">&lt;?xml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&lt;AutoFillUserSettings3&gt;
      &lt;setting name="VertexLabelSourceColumnName" serializeAs="String"&gt;
        &lt;value /&gt;
      &lt;/setting&gt;
      &lt;setting name="VertexPolarRSourceColumnName" serializeAs="String"&gt;
        &lt;value /&gt;
      &lt;/setting&gt;
      &lt;setting name="VertexLabelPositionSourceColumnName" serializeAs="String"&gt;
        &lt;value /&gt;
      &lt;/setting&gt;
      &lt;setting name="VertexShapeSourceColumnName" serializeAs="String"&gt;
        &lt;value&gt;11&lt;/value&gt;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 /&gt;
      &lt;/setting&gt;
      &lt;setting name="EdgeLabelSourceColumnName" serializeAs="String"&gt;
        &lt;value&gt;Relationship&lt;/value&gt;
      &lt;/setting&gt;
      &lt;setting name="GroupCollapsedSourceColumnName" serializeAs="String"&gt;
        &lt;value /&gt;
      &lt;/setting&gt;
      &lt;setting name="VertexLayoutOrderSourceColumnName" serializeAs="String"&gt;
        &lt;value /&gt;
      &lt;/setting&gt;
      &lt;setting name="EdgeColorDetails" serializeAs="String"&gt;
        &lt;value&gt;False False 0 10 241, 137, 4 46, 7, 195 False False True&lt;/value&gt;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&lt;value&gt;Top Hashtags in Tweet&lt;/value&gt;
      &lt;/setting&gt;
      &lt;setting name="EdgeAlphaSourceColumnName" serializeAs="String"&gt;
        &lt;value /&gt;
      &lt;/setting&gt;
      &lt;setting name="VertexAlphaSourceColumnName" serializeAs="String"&gt;
       </t>
  </si>
  <si>
    <t>White</t>
  </si>
  <si>
    <t xml:space="preserve"> &lt;value /&gt;
      &lt;/setting&gt;
      &lt;setting name="VertexRadiusSourceColumnName" serializeAs="String"&gt;
        &lt;value /&gt;
      &lt;/setting&gt;
      &lt;setting name="VertexToolTipSourceColumnName" serializeAs="String"&gt;
        &lt;value /&gt;
      &lt;/setting&gt;
      &lt;setting name="VertexYSourceColumnName" serializeAs="String"&gt;
        &lt;value /&gt;
      &lt;/setting&gt;
      &lt;setting name="VertexLabelFillColorSourceColumnName" serializeAs="String"&gt;
        &lt;value&gt;white&lt;/value&gt;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1 10 1.5 10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name="VertexLabelFillColorDetails" serializeAs="String"&gt;
        &lt;value&gt;False False 0 10 241, 137, 4 46, 7, 195 False False True&lt;/value&gt;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name="VertexAlphaDetails" serializeAs="String"&gt;
        &lt;value&gt;False False 0 100 10 100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name="GroupLabelDetails" serializeAs="String"&gt;
        &lt;value&gt;True&lt;/value&gt;
      &lt;/setting&gt;
    &lt;/AutoFillUserSettings3&gt;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&lt;LayoutUserSettings&gt;
      &lt;setting name="Layout" serializeAs="String"&gt;
        &lt;value&gt;HarelKorenFastMultiscale&lt;/value&gt;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&lt;value&gt;Combine&lt;/value&gt;
      &lt;/setting&gt;
      &lt;setting name="BinLength" serializeAs="String"&gt;
        &lt;value&gt;16&lt;/value&gt;
      &lt;/setting&gt;
      &lt;setting name="MaximumVerticesPerBin" serializeAs="String"&gt;
        &lt;value&gt;3&lt;/value&gt;
      &lt;/setting&gt;
    &lt;/LayoutUserSettings&gt;
    &lt;DynamicFiltersUserSettings&gt;
      &lt;setting name="FilterNonNumericCells" serializeAs="String"&gt;
        &lt;value&gt;False&lt;/value&gt;
      &lt;/setting&gt;
      &lt;setting name="FilteredAlpha" serializeAs="String"&gt;
        &lt;value&gt;0&lt;/value&gt;
      &lt;/setting&gt;
    &lt;/DynamicFiltersUserSettings&gt;
    &lt;GeneralUserSettings4&gt;
      &lt;setting name="NewWorkbookGraphDirectedness" serializeAs="String"&gt;
        &lt;value&gt;Directed&lt;/value&gt;
      &lt;/setting&gt;
      &lt;setting name="VertexRadius" serializeAs="String"&gt;
        &lt;value&gt;1.5&lt;/value&gt;
      &lt;/setting&gt;
      &lt;setting name="SelectedEdgeColor" serializeAs="String"&gt;
        &lt;value&gt;255, 128, 64&lt;/value&gt;
      &lt;/setting&gt;
      &lt;setting name="VertexRelativeOuterGlowSize" serializeAs="String"&gt;
        &lt;value&gt;3&lt;/value&gt;
      &lt;/setting&gt;
      &lt;setting name="LabelUserSettings" serializeAs="String"&gt;
        &lt;value&gt;Microsoft Sans Serif, 3pt Aqua MiddleCenter 2147483647 20 Silver True 450 White 100 TopLeft Microsoft Sans Serif, 1.80000007pt Microsoft Sans Serif, 6pt&lt;/value&gt;
      &lt;/setting&gt;
      &lt;setting name="VertexAlpha" serializeAs="String"&gt;
        &lt;value&gt;100&lt;/value&gt;
      &lt;/setting&gt;
      &lt;setting name="RelativeArrowSize" serializeAs="String"&gt;
        &lt;value&gt;2&lt;/value&gt;
  </t>
  </si>
  <si>
    <t xml:space="preserve">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&lt;value&gt;60&lt;/value&gt;
      &lt;/setting&gt;
      &lt;setting name="EdgeCurveStyle" serializeAs="String"&gt;
        &lt;value&gt;Bezier&lt;/value&gt;
      &lt;/setting&gt;
      &lt;setting name="BackColor" serializeAs="String"&gt;
        &lt;value&gt;Black&lt;/value&gt;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10.8pt&lt;/value&gt;
      &lt;/setting&gt;
      &lt;setting name="EdgeBundlerStraightening" serializeAs="String"&gt;
        &lt;value&gt;0.15&lt;/value&gt;
      &lt;/setting&gt;
      &lt;setting name="EdgeColor" serializeAs="String"&gt;
        &lt;value&gt;Red&lt;/value&gt;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</si>
</sst>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Lien hypertexte" xfId="28"/>
  </cellStyles>
  <dxfs count="339">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8"/>
      <tableStyleElement type="headerRow" dxfId="337"/>
    </tableStyle>
    <tableStyle name="NodeXL Table" pivot="0" count="1">
      <tableStyleElement type="headerRow"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8486186"/>
        <c:axId val="56613627"/>
      </c:barChart>
      <c:catAx>
        <c:axId val="58486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3627"/>
        <c:crosses val="autoZero"/>
        <c:auto val="1"/>
        <c:lblOffset val="100"/>
        <c:noMultiLvlLbl val="0"/>
      </c:catAx>
      <c:valAx>
        <c:axId val="5661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618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9760596"/>
        <c:axId val="22301045"/>
      </c:barChart>
      <c:catAx>
        <c:axId val="397605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01045"/>
        <c:crosses val="autoZero"/>
        <c:auto val="1"/>
        <c:lblOffset val="100"/>
        <c:noMultiLvlLbl val="0"/>
      </c:catAx>
      <c:valAx>
        <c:axId val="2230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059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7116808"/>
        <c:axId val="19833545"/>
      </c:barChart>
      <c:catAx>
        <c:axId val="17116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33545"/>
        <c:crosses val="autoZero"/>
        <c:auto val="1"/>
        <c:lblOffset val="100"/>
        <c:noMultiLvlLbl val="0"/>
      </c:catAx>
      <c:valAx>
        <c:axId val="198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680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4284178"/>
        <c:axId val="63013283"/>
      </c:barChart>
      <c:catAx>
        <c:axId val="44284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13283"/>
        <c:crosses val="autoZero"/>
        <c:auto val="1"/>
        <c:lblOffset val="100"/>
        <c:noMultiLvlLbl val="0"/>
      </c:catAx>
      <c:valAx>
        <c:axId val="63013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417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1039482"/>
        <c:axId val="33811019"/>
      </c:barChart>
      <c:catAx>
        <c:axId val="41039482"/>
        <c:scaling>
          <c:orientation val="minMax"/>
        </c:scaling>
        <c:axPos val="b"/>
        <c:delete val="1"/>
        <c:majorTickMark val="out"/>
        <c:minorTickMark val="none"/>
        <c:tickLblPos val="none"/>
        <c:crossAx val="33811019"/>
        <c:crosses val="autoZero"/>
        <c:auto val="1"/>
        <c:lblOffset val="100"/>
        <c:noMultiLvlLbl val="0"/>
      </c:catAx>
      <c:valAx>
        <c:axId val="33811019"/>
        <c:scaling>
          <c:orientation val="minMax"/>
        </c:scaling>
        <c:axPos val="l"/>
        <c:delete val="1"/>
        <c:majorTickMark val="out"/>
        <c:minorTickMark val="none"/>
        <c:tickLblPos val="none"/>
        <c:crossAx val="41039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891" name="Subgraph-bluebp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819150"/>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893" name="Subgraph-blick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9650" y="1247775"/>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895" name="Subgraph-shinjo5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9650" y="1676400"/>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897" name="Subgraph-michellemm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9650" y="2105025"/>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899" name="Subgraph-deville_lat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9650" y="2533650"/>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901" name="Subgraph-frauenbundc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2962275"/>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903" name="Subgraph-alliance_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9650" y="3390900"/>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905" name="Subgraph-rechts_populi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3819525"/>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907" name="Subgraph-uschuepba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9650" y="4248150"/>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909" name="Subgraph-jungesv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4676775"/>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911" name="Subgraph-andreasgerber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5105400"/>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913" name="Subgraph-sandrobrot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5534025"/>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915" name="Subgraph-eduardgrnwa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9650" y="5962650"/>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917" name="Subgraph-webergob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6391275"/>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919" name="Subgraph-chvuil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6819900"/>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921" name="Subgraph-nau_liv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9650" y="7248525"/>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923" name="Subgraph-kampagnenlei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9650" y="7677150"/>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925" name="Subgraph-bag_ofsp_ufs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9650" y="8105775"/>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927" name="Subgraph-petragoess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9650" y="8534400"/>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929" name="Subgraph-fdp_liberal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9650" y="8963025"/>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931" name="Subgraph-schuhmacherchr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9391650"/>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933" name="Subgraph-florinschuet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820275"/>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935" name="Subgraph-martina5205054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9650" y="10248900"/>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937" name="Subgraph-lisa_christ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0677525"/>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939" name="Subgraph-ragnaros2020"/>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1106150"/>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941" name="Subgraph-swissscience_t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1534775"/>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943" name="Subgraph-martincjanss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9650" y="11963400"/>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945" name="Subgraph-maria776849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2392025"/>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947" name="Subgraph-youtu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2820650"/>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949" name="Subgraph-jobstwag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9650" y="13249275"/>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951" name="Subgraph-dailytal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9650" y="13677900"/>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953" name="Subgraph-hller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4106525"/>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955" name="Subgraph-staub_berni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535150"/>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957" name="Subgraph-swiss_lo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963775"/>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959" name="Subgraph-gora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5392400"/>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961" name="Subgraph-infosperb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5821025"/>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963" name="Subgraph-nzahn4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6249650"/>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965" name="Subgraph-watson_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9650" y="16678275"/>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967" name="Subgraph-ollafisch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9650" y="17106900"/>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969" name="Subgraph-oliverlutz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535525"/>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971" name="Subgraph-retolinig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964150"/>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973" name="Subgraph-thomas_aesch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9650" y="18392775"/>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975" name="Subgraph-frankmeng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8821400"/>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977" name="Subgraph-fdp_luzer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9650" y="19250025"/>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79" name="Subgraph-sgruning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9678650"/>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81" name="Subgraph-nicolafors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09650" y="20107275"/>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83" name="Subgraph-grglktr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20535900"/>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85" name="Subgraph-evaherzog_b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09650" y="20964525"/>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87" name="Subgraph-tomkellerbas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21393150"/>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989" name="Subgraph-yfe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21821775"/>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991" name="Subgraph-kurtthomasstoc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22250400"/>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993" name="Subgraph-sr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9650" y="22679025"/>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995" name="Subgraph-anninafr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23107650"/>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997" name="Subgraph-jostjost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23536275"/>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999" name="Subgraph-svpz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09650" y="23964900"/>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001" name="Subgraph-kallipygos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24393525"/>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003" name="Subgraph-hm018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24822150"/>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005" name="Subgraph-anhoh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25250775"/>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007" name="Subgraph-culturcafebri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25679400"/>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009" name="Subgraph-evakuierenjetz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26108025"/>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011" name="Subgraph-waschbar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26536650"/>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013" name="Subgraph-possencurat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26965275"/>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015" name="Subgraph-hassch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27393900"/>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017" name="Subgraph-buchermanfre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09650" y="27822525"/>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019" name="Subgraph-hansjaagg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09650" y="28251150"/>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021" name="Subgraph-halpern_claud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28679775"/>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023" name="Subgraph-enzokenzo10"/>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29108400"/>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025" name="Subgraph-lajug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29537025"/>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027" name="Subgraph-kanal861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29965650"/>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029" name="Subgraph-peschemull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30394275"/>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031" name="Subgraph-librarie67"/>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30822900"/>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033" name="Subgraph-pepipedro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31251525"/>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035" name="Subgraph-fannierhyn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09650" y="31680150"/>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037" name="Subgraph-alain_berse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09650" y="32108775"/>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039" name="Subgraph-thomasarends5"/>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09650" y="32537400"/>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041" name="Subgraph-timetowakeupsw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2966025"/>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1043" name="Subgraph-luananussbau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09650" y="33394650"/>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1045" name="Subgraph-jschnoy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3823275"/>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1047" name="Subgraph-hellud12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4251900"/>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1049" name="Subgraph-lemmyk7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4680525"/>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1051" name="Subgraph-lupinien70"/>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5109150"/>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1053" name="Subgraph-kessy1972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5537775"/>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1055" name="Subgraph-dummokrati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35966400"/>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1057" name="Subgraph-teamwisse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09650" y="36395025"/>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1059" name="Subgraph-infokantonur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36823650"/>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1061" name="Subgraph-vbs_dd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37252275"/>
          <a:ext cx="571500" cy="381000"/>
        </a:xfrm>
        <a:prstGeom prst="rect">
          <a:avLst/>
        </a:prstGeom>
        <a:ln>
          <a:noFill/>
        </a:ln>
      </xdr:spPr>
    </xdr:pic>
    <xdr:clientData/>
  </xdr:twoCellAnchor>
  <xdr:twoCellAnchor editAs="oneCell">
    <xdr:from>
      <xdr:col>1</xdr:col>
      <xdr:colOff>28575</xdr:colOff>
      <xdr:row>88</xdr:row>
      <xdr:rowOff>28575</xdr:rowOff>
    </xdr:from>
    <xdr:to>
      <xdr:col>1</xdr:col>
      <xdr:colOff>600075</xdr:colOff>
      <xdr:row>88</xdr:row>
      <xdr:rowOff>409575</xdr:rowOff>
    </xdr:to>
    <xdr:pic>
      <xdr:nvPicPr>
        <xdr:cNvPr id="1063" name="Subgraph-fedpolc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37680900"/>
          <a:ext cx="571500" cy="381000"/>
        </a:xfrm>
        <a:prstGeom prst="rect">
          <a:avLst/>
        </a:prstGeom>
        <a:ln>
          <a:noFill/>
        </a:ln>
      </xdr:spPr>
    </xdr:pic>
    <xdr:clientData/>
  </xdr:twoCellAnchor>
  <xdr:twoCellAnchor editAs="oneCell">
    <xdr:from>
      <xdr:col>1</xdr:col>
      <xdr:colOff>28575</xdr:colOff>
      <xdr:row>89</xdr:row>
      <xdr:rowOff>28575</xdr:rowOff>
    </xdr:from>
    <xdr:to>
      <xdr:col>1</xdr:col>
      <xdr:colOff>600075</xdr:colOff>
      <xdr:row>89</xdr:row>
      <xdr:rowOff>409575</xdr:rowOff>
    </xdr:to>
    <xdr:pic>
      <xdr:nvPicPr>
        <xdr:cNvPr id="1065" name="Subgraph-kapos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38109525"/>
          <a:ext cx="571500" cy="381000"/>
        </a:xfrm>
        <a:prstGeom prst="rect">
          <a:avLst/>
        </a:prstGeom>
        <a:ln>
          <a:noFill/>
        </a:ln>
      </xdr:spPr>
    </xdr:pic>
    <xdr:clientData/>
  </xdr:twoCellAnchor>
  <xdr:twoCellAnchor editAs="oneCell">
    <xdr:from>
      <xdr:col>1</xdr:col>
      <xdr:colOff>28575</xdr:colOff>
      <xdr:row>90</xdr:row>
      <xdr:rowOff>28575</xdr:rowOff>
    </xdr:from>
    <xdr:to>
      <xdr:col>1</xdr:col>
      <xdr:colOff>600075</xdr:colOff>
      <xdr:row>90</xdr:row>
      <xdr:rowOff>409575</xdr:rowOff>
    </xdr:to>
    <xdr:pic>
      <xdr:nvPicPr>
        <xdr:cNvPr id="1067" name="Subgraph-stadtrj"/>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38538150"/>
          <a:ext cx="571500" cy="381000"/>
        </a:xfrm>
        <a:prstGeom prst="rect">
          <a:avLst/>
        </a:prstGeom>
        <a:ln>
          <a:noFill/>
        </a:ln>
      </xdr:spPr>
    </xdr:pic>
    <xdr:clientData/>
  </xdr:twoCellAnchor>
  <xdr:twoCellAnchor editAs="oneCell">
    <xdr:from>
      <xdr:col>1</xdr:col>
      <xdr:colOff>28575</xdr:colOff>
      <xdr:row>91</xdr:row>
      <xdr:rowOff>28575</xdr:rowOff>
    </xdr:from>
    <xdr:to>
      <xdr:col>1</xdr:col>
      <xdr:colOff>600075</xdr:colOff>
      <xdr:row>91</xdr:row>
      <xdr:rowOff>409575</xdr:rowOff>
    </xdr:to>
    <xdr:pic>
      <xdr:nvPicPr>
        <xdr:cNvPr id="1069" name="Subgraph-covidiotenc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38966775"/>
          <a:ext cx="571500" cy="381000"/>
        </a:xfrm>
        <a:prstGeom prst="rect">
          <a:avLst/>
        </a:prstGeom>
        <a:ln>
          <a:noFill/>
        </a:ln>
      </xdr:spPr>
    </xdr:pic>
    <xdr:clientData/>
  </xdr:twoCellAnchor>
  <xdr:twoCellAnchor editAs="oneCell">
    <xdr:from>
      <xdr:col>1</xdr:col>
      <xdr:colOff>28575</xdr:colOff>
      <xdr:row>92</xdr:row>
      <xdr:rowOff>28575</xdr:rowOff>
    </xdr:from>
    <xdr:to>
      <xdr:col>1</xdr:col>
      <xdr:colOff>600075</xdr:colOff>
      <xdr:row>92</xdr:row>
      <xdr:rowOff>409575</xdr:rowOff>
    </xdr:to>
    <xdr:pic>
      <xdr:nvPicPr>
        <xdr:cNvPr id="1071" name="Subgraph-svpch"/>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09650" y="39395400"/>
          <a:ext cx="571500" cy="381000"/>
        </a:xfrm>
        <a:prstGeom prst="rect">
          <a:avLst/>
        </a:prstGeom>
        <a:ln>
          <a:noFill/>
        </a:ln>
      </xdr:spPr>
    </xdr:pic>
    <xdr:clientData/>
  </xdr:twoCellAnchor>
  <xdr:twoCellAnchor editAs="oneCell">
    <xdr:from>
      <xdr:col>1</xdr:col>
      <xdr:colOff>28575</xdr:colOff>
      <xdr:row>93</xdr:row>
      <xdr:rowOff>28575</xdr:rowOff>
    </xdr:from>
    <xdr:to>
      <xdr:col>1</xdr:col>
      <xdr:colOff>600075</xdr:colOff>
      <xdr:row>93</xdr:row>
      <xdr:rowOff>409575</xdr:rowOff>
    </xdr:to>
    <xdr:pic>
      <xdr:nvPicPr>
        <xdr:cNvPr id="1073" name="Subgraph-inozzer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39824025"/>
          <a:ext cx="571500" cy="381000"/>
        </a:xfrm>
        <a:prstGeom prst="rect">
          <a:avLst/>
        </a:prstGeom>
        <a:ln>
          <a:noFill/>
        </a:ln>
      </xdr:spPr>
    </xdr:pic>
    <xdr:clientData/>
  </xdr:twoCellAnchor>
  <xdr:twoCellAnchor editAs="oneCell">
    <xdr:from>
      <xdr:col>1</xdr:col>
      <xdr:colOff>28575</xdr:colOff>
      <xdr:row>94</xdr:row>
      <xdr:rowOff>28575</xdr:rowOff>
    </xdr:from>
    <xdr:to>
      <xdr:col>1</xdr:col>
      <xdr:colOff>600075</xdr:colOff>
      <xdr:row>94</xdr:row>
      <xdr:rowOff>409575</xdr:rowOff>
    </xdr:to>
    <xdr:pic>
      <xdr:nvPicPr>
        <xdr:cNvPr id="1075" name="Subgraph-romyzurr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40252650"/>
          <a:ext cx="571500" cy="381000"/>
        </a:xfrm>
        <a:prstGeom prst="rect">
          <a:avLst/>
        </a:prstGeom>
        <a:ln>
          <a:noFill/>
        </a:ln>
      </xdr:spPr>
    </xdr:pic>
    <xdr:clientData/>
  </xdr:twoCellAnchor>
  <xdr:twoCellAnchor editAs="oneCell">
    <xdr:from>
      <xdr:col>1</xdr:col>
      <xdr:colOff>28575</xdr:colOff>
      <xdr:row>95</xdr:row>
      <xdr:rowOff>28575</xdr:rowOff>
    </xdr:from>
    <xdr:to>
      <xdr:col>1</xdr:col>
      <xdr:colOff>600075</xdr:colOff>
      <xdr:row>95</xdr:row>
      <xdr:rowOff>409575</xdr:rowOff>
    </xdr:to>
    <xdr:pic>
      <xdr:nvPicPr>
        <xdr:cNvPr id="1077" name="Subgraph-c_cavigli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09650" y="40681275"/>
          <a:ext cx="571500" cy="381000"/>
        </a:xfrm>
        <a:prstGeom prst="rect">
          <a:avLst/>
        </a:prstGeom>
        <a:ln>
          <a:noFill/>
        </a:ln>
      </xdr:spPr>
    </xdr:pic>
    <xdr:clientData/>
  </xdr:twoCellAnchor>
  <xdr:twoCellAnchor editAs="oneCell">
    <xdr:from>
      <xdr:col>1</xdr:col>
      <xdr:colOff>28575</xdr:colOff>
      <xdr:row>96</xdr:row>
      <xdr:rowOff>28575</xdr:rowOff>
    </xdr:from>
    <xdr:to>
      <xdr:col>1</xdr:col>
      <xdr:colOff>600075</xdr:colOff>
      <xdr:row>96</xdr:row>
      <xdr:rowOff>409575</xdr:rowOff>
    </xdr:to>
    <xdr:pic>
      <xdr:nvPicPr>
        <xdr:cNvPr id="1079" name="Subgraph-danny25338463"/>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09650" y="41109900"/>
          <a:ext cx="571500" cy="381000"/>
        </a:xfrm>
        <a:prstGeom prst="rect">
          <a:avLst/>
        </a:prstGeom>
        <a:ln>
          <a:noFill/>
        </a:ln>
      </xdr:spPr>
    </xdr:pic>
    <xdr:clientData/>
  </xdr:twoCellAnchor>
  <xdr:twoCellAnchor editAs="oneCell">
    <xdr:from>
      <xdr:col>1</xdr:col>
      <xdr:colOff>28575</xdr:colOff>
      <xdr:row>97</xdr:row>
      <xdr:rowOff>28575</xdr:rowOff>
    </xdr:from>
    <xdr:to>
      <xdr:col>1</xdr:col>
      <xdr:colOff>600075</xdr:colOff>
      <xdr:row>97</xdr:row>
      <xdr:rowOff>409575</xdr:rowOff>
    </xdr:to>
    <xdr:pic>
      <xdr:nvPicPr>
        <xdr:cNvPr id="1081" name="Subgraph-bundesrat_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09650" y="41538525"/>
          <a:ext cx="571500" cy="381000"/>
        </a:xfrm>
        <a:prstGeom prst="rect">
          <a:avLst/>
        </a:prstGeom>
        <a:ln>
          <a:noFill/>
        </a:ln>
      </xdr:spPr>
    </xdr:pic>
    <xdr:clientData/>
  </xdr:twoCellAnchor>
  <xdr:twoCellAnchor editAs="oneCell">
    <xdr:from>
      <xdr:col>1</xdr:col>
      <xdr:colOff>28575</xdr:colOff>
      <xdr:row>98</xdr:row>
      <xdr:rowOff>28575</xdr:rowOff>
    </xdr:from>
    <xdr:to>
      <xdr:col>1</xdr:col>
      <xdr:colOff>600075</xdr:colOff>
      <xdr:row>98</xdr:row>
      <xdr:rowOff>409575</xdr:rowOff>
    </xdr:to>
    <xdr:pic>
      <xdr:nvPicPr>
        <xdr:cNvPr id="1083" name="Subgraph-bundeshaus_ber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09650" y="41967150"/>
          <a:ext cx="571500" cy="381000"/>
        </a:xfrm>
        <a:prstGeom prst="rect">
          <a:avLst/>
        </a:prstGeom>
        <a:ln>
          <a:noFill/>
        </a:ln>
      </xdr:spPr>
    </xdr:pic>
    <xdr:clientData/>
  </xdr:twoCellAnchor>
  <xdr:twoCellAnchor editAs="oneCell">
    <xdr:from>
      <xdr:col>1</xdr:col>
      <xdr:colOff>28575</xdr:colOff>
      <xdr:row>99</xdr:row>
      <xdr:rowOff>28575</xdr:rowOff>
    </xdr:from>
    <xdr:to>
      <xdr:col>1</xdr:col>
      <xdr:colOff>600075</xdr:colOff>
      <xdr:row>99</xdr:row>
      <xdr:rowOff>409575</xdr:rowOff>
    </xdr:to>
    <xdr:pic>
      <xdr:nvPicPr>
        <xdr:cNvPr id="1085" name="Subgraph-egyptian_debor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42395775"/>
          <a:ext cx="571500" cy="381000"/>
        </a:xfrm>
        <a:prstGeom prst="rect">
          <a:avLst/>
        </a:prstGeom>
        <a:ln>
          <a:noFill/>
        </a:ln>
      </xdr:spPr>
    </xdr:pic>
    <xdr:clientData/>
  </xdr:twoCellAnchor>
  <xdr:twoCellAnchor editAs="oneCell">
    <xdr:from>
      <xdr:col>1</xdr:col>
      <xdr:colOff>28575</xdr:colOff>
      <xdr:row>100</xdr:row>
      <xdr:rowOff>28575</xdr:rowOff>
    </xdr:from>
    <xdr:to>
      <xdr:col>1</xdr:col>
      <xdr:colOff>600075</xdr:colOff>
      <xdr:row>100</xdr:row>
      <xdr:rowOff>409575</xdr:rowOff>
    </xdr:to>
    <xdr:pic>
      <xdr:nvPicPr>
        <xdr:cNvPr id="1087" name="Subgraph-berniebosshar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09650" y="42824400"/>
          <a:ext cx="571500" cy="381000"/>
        </a:xfrm>
        <a:prstGeom prst="rect">
          <a:avLst/>
        </a:prstGeom>
        <a:ln>
          <a:noFill/>
        </a:ln>
      </xdr:spPr>
    </xdr:pic>
    <xdr:clientData/>
  </xdr:twoCellAnchor>
  <xdr:twoCellAnchor editAs="oneCell">
    <xdr:from>
      <xdr:col>1</xdr:col>
      <xdr:colOff>28575</xdr:colOff>
      <xdr:row>101</xdr:row>
      <xdr:rowOff>28575</xdr:rowOff>
    </xdr:from>
    <xdr:to>
      <xdr:col>1</xdr:col>
      <xdr:colOff>600075</xdr:colOff>
      <xdr:row>101</xdr:row>
      <xdr:rowOff>409575</xdr:rowOff>
    </xdr:to>
    <xdr:pic>
      <xdr:nvPicPr>
        <xdr:cNvPr id="1089" name="Subgraph-da_vinci2007"/>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43253025"/>
          <a:ext cx="571500" cy="381000"/>
        </a:xfrm>
        <a:prstGeom prst="rect">
          <a:avLst/>
        </a:prstGeom>
        <a:ln>
          <a:noFill/>
        </a:ln>
      </xdr:spPr>
    </xdr:pic>
    <xdr:clientData/>
  </xdr:twoCellAnchor>
  <xdr:twoCellAnchor editAs="oneCell">
    <xdr:from>
      <xdr:col>1</xdr:col>
      <xdr:colOff>28575</xdr:colOff>
      <xdr:row>102</xdr:row>
      <xdr:rowOff>28575</xdr:rowOff>
    </xdr:from>
    <xdr:to>
      <xdr:col>1</xdr:col>
      <xdr:colOff>600075</xdr:colOff>
      <xdr:row>102</xdr:row>
      <xdr:rowOff>409575</xdr:rowOff>
    </xdr:to>
    <xdr:pic>
      <xdr:nvPicPr>
        <xdr:cNvPr id="1091" name="Subgraph-astrogator1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43681650"/>
          <a:ext cx="571500" cy="381000"/>
        </a:xfrm>
        <a:prstGeom prst="rect">
          <a:avLst/>
        </a:prstGeom>
        <a:ln>
          <a:noFill/>
        </a:ln>
      </xdr:spPr>
    </xdr:pic>
    <xdr:clientData/>
  </xdr:twoCellAnchor>
  <xdr:twoCellAnchor editAs="oneCell">
    <xdr:from>
      <xdr:col>1</xdr:col>
      <xdr:colOff>28575</xdr:colOff>
      <xdr:row>103</xdr:row>
      <xdr:rowOff>28575</xdr:rowOff>
    </xdr:from>
    <xdr:to>
      <xdr:col>1</xdr:col>
      <xdr:colOff>600075</xdr:colOff>
      <xdr:row>103</xdr:row>
      <xdr:rowOff>409575</xdr:rowOff>
    </xdr:to>
    <xdr:pic>
      <xdr:nvPicPr>
        <xdr:cNvPr id="1093" name="Subgraph-medec_2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44110275"/>
          <a:ext cx="571500" cy="381000"/>
        </a:xfrm>
        <a:prstGeom prst="rect">
          <a:avLst/>
        </a:prstGeom>
        <a:ln>
          <a:noFill/>
        </a:ln>
      </xdr:spPr>
    </xdr:pic>
    <xdr:clientData/>
  </xdr:twoCellAnchor>
  <xdr:twoCellAnchor editAs="oneCell">
    <xdr:from>
      <xdr:col>1</xdr:col>
      <xdr:colOff>28575</xdr:colOff>
      <xdr:row>104</xdr:row>
      <xdr:rowOff>28575</xdr:rowOff>
    </xdr:from>
    <xdr:to>
      <xdr:col>1</xdr:col>
      <xdr:colOff>600075</xdr:colOff>
      <xdr:row>104</xdr:row>
      <xdr:rowOff>409575</xdr:rowOff>
    </xdr:to>
    <xdr:pic>
      <xdr:nvPicPr>
        <xdr:cNvPr id="1095" name="Subgraph-stammwitztim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44538900"/>
          <a:ext cx="571500" cy="381000"/>
        </a:xfrm>
        <a:prstGeom prst="rect">
          <a:avLst/>
        </a:prstGeom>
        <a:ln>
          <a:noFill/>
        </a:ln>
      </xdr:spPr>
    </xdr:pic>
    <xdr:clientData/>
  </xdr:twoCellAnchor>
  <xdr:twoCellAnchor editAs="oneCell">
    <xdr:from>
      <xdr:col>1</xdr:col>
      <xdr:colOff>28575</xdr:colOff>
      <xdr:row>105</xdr:row>
      <xdr:rowOff>28575</xdr:rowOff>
    </xdr:from>
    <xdr:to>
      <xdr:col>1</xdr:col>
      <xdr:colOff>600075</xdr:colOff>
      <xdr:row>105</xdr:row>
      <xdr:rowOff>409575</xdr:rowOff>
    </xdr:to>
    <xdr:pic>
      <xdr:nvPicPr>
        <xdr:cNvPr id="1097" name="Subgraph-tantetv4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44967525"/>
          <a:ext cx="571500" cy="381000"/>
        </a:xfrm>
        <a:prstGeom prst="rect">
          <a:avLst/>
        </a:prstGeom>
        <a:ln>
          <a:noFill/>
        </a:ln>
      </xdr:spPr>
    </xdr:pic>
    <xdr:clientData/>
  </xdr:twoCellAnchor>
  <xdr:twoCellAnchor editAs="oneCell">
    <xdr:from>
      <xdr:col>1</xdr:col>
      <xdr:colOff>28575</xdr:colOff>
      <xdr:row>106</xdr:row>
      <xdr:rowOff>28575</xdr:rowOff>
    </xdr:from>
    <xdr:to>
      <xdr:col>1</xdr:col>
      <xdr:colOff>600075</xdr:colOff>
      <xdr:row>106</xdr:row>
      <xdr:rowOff>409575</xdr:rowOff>
    </xdr:to>
    <xdr:pic>
      <xdr:nvPicPr>
        <xdr:cNvPr id="1099" name="Subgraph-deganisfabriz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45396150"/>
          <a:ext cx="571500" cy="381000"/>
        </a:xfrm>
        <a:prstGeom prst="rect">
          <a:avLst/>
        </a:prstGeom>
        <a:ln>
          <a:noFill/>
        </a:ln>
      </xdr:spPr>
    </xdr:pic>
    <xdr:clientData/>
  </xdr:twoCellAnchor>
  <xdr:twoCellAnchor editAs="oneCell">
    <xdr:from>
      <xdr:col>1</xdr:col>
      <xdr:colOff>28575</xdr:colOff>
      <xdr:row>107</xdr:row>
      <xdr:rowOff>28575</xdr:rowOff>
    </xdr:from>
    <xdr:to>
      <xdr:col>1</xdr:col>
      <xdr:colOff>600075</xdr:colOff>
      <xdr:row>107</xdr:row>
      <xdr:rowOff>409575</xdr:rowOff>
    </xdr:to>
    <xdr:pic>
      <xdr:nvPicPr>
        <xdr:cNvPr id="1101" name="Subgraph-thstoik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45824775"/>
          <a:ext cx="571500" cy="381000"/>
        </a:xfrm>
        <a:prstGeom prst="rect">
          <a:avLst/>
        </a:prstGeom>
        <a:ln>
          <a:noFill/>
        </a:ln>
      </xdr:spPr>
    </xdr:pic>
    <xdr:clientData/>
  </xdr:twoCellAnchor>
  <xdr:twoCellAnchor editAs="oneCell">
    <xdr:from>
      <xdr:col>1</xdr:col>
      <xdr:colOff>28575</xdr:colOff>
      <xdr:row>108</xdr:row>
      <xdr:rowOff>28575</xdr:rowOff>
    </xdr:from>
    <xdr:to>
      <xdr:col>1</xdr:col>
      <xdr:colOff>600075</xdr:colOff>
      <xdr:row>108</xdr:row>
      <xdr:rowOff>409575</xdr:rowOff>
    </xdr:to>
    <xdr:pic>
      <xdr:nvPicPr>
        <xdr:cNvPr id="1103" name="Subgraph-strubedga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46253400"/>
          <a:ext cx="571500" cy="381000"/>
        </a:xfrm>
        <a:prstGeom prst="rect">
          <a:avLst/>
        </a:prstGeom>
        <a:ln>
          <a:noFill/>
        </a:ln>
      </xdr:spPr>
    </xdr:pic>
    <xdr:clientData/>
  </xdr:twoCellAnchor>
  <xdr:twoCellAnchor editAs="oneCell">
    <xdr:from>
      <xdr:col>1</xdr:col>
      <xdr:colOff>28575</xdr:colOff>
      <xdr:row>109</xdr:row>
      <xdr:rowOff>28575</xdr:rowOff>
    </xdr:from>
    <xdr:to>
      <xdr:col>1</xdr:col>
      <xdr:colOff>600075</xdr:colOff>
      <xdr:row>109</xdr:row>
      <xdr:rowOff>409575</xdr:rowOff>
    </xdr:to>
    <xdr:pic>
      <xdr:nvPicPr>
        <xdr:cNvPr id="1105" name="Subgraph-klickhous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46682025"/>
          <a:ext cx="571500" cy="381000"/>
        </a:xfrm>
        <a:prstGeom prst="rect">
          <a:avLst/>
        </a:prstGeom>
        <a:ln>
          <a:noFill/>
        </a:ln>
      </xdr:spPr>
    </xdr:pic>
    <xdr:clientData/>
  </xdr:twoCellAnchor>
  <xdr:twoCellAnchor editAs="oneCell">
    <xdr:from>
      <xdr:col>1</xdr:col>
      <xdr:colOff>28575</xdr:colOff>
      <xdr:row>110</xdr:row>
      <xdr:rowOff>28575</xdr:rowOff>
    </xdr:from>
    <xdr:to>
      <xdr:col>1</xdr:col>
      <xdr:colOff>600075</xdr:colOff>
      <xdr:row>110</xdr:row>
      <xdr:rowOff>409575</xdr:rowOff>
    </xdr:to>
    <xdr:pic>
      <xdr:nvPicPr>
        <xdr:cNvPr id="1107" name="Subgraph-rolfwanner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47110650"/>
          <a:ext cx="571500" cy="381000"/>
        </a:xfrm>
        <a:prstGeom prst="rect">
          <a:avLst/>
        </a:prstGeom>
        <a:ln>
          <a:noFill/>
        </a:ln>
      </xdr:spPr>
    </xdr:pic>
    <xdr:clientData/>
  </xdr:twoCellAnchor>
  <xdr:twoCellAnchor editAs="oneCell">
    <xdr:from>
      <xdr:col>1</xdr:col>
      <xdr:colOff>28575</xdr:colOff>
      <xdr:row>111</xdr:row>
      <xdr:rowOff>28575</xdr:rowOff>
    </xdr:from>
    <xdr:to>
      <xdr:col>1</xdr:col>
      <xdr:colOff>600075</xdr:colOff>
      <xdr:row>111</xdr:row>
      <xdr:rowOff>409575</xdr:rowOff>
    </xdr:to>
    <xdr:pic>
      <xdr:nvPicPr>
        <xdr:cNvPr id="1109" name="Subgraph-felspas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47539275"/>
          <a:ext cx="571500" cy="381000"/>
        </a:xfrm>
        <a:prstGeom prst="rect">
          <a:avLst/>
        </a:prstGeom>
        <a:ln>
          <a:noFill/>
        </a:ln>
      </xdr:spPr>
    </xdr:pic>
    <xdr:clientData/>
  </xdr:twoCellAnchor>
  <xdr:twoCellAnchor editAs="oneCell">
    <xdr:from>
      <xdr:col>1</xdr:col>
      <xdr:colOff>28575</xdr:colOff>
      <xdr:row>112</xdr:row>
      <xdr:rowOff>28575</xdr:rowOff>
    </xdr:from>
    <xdr:to>
      <xdr:col>1</xdr:col>
      <xdr:colOff>600075</xdr:colOff>
      <xdr:row>112</xdr:row>
      <xdr:rowOff>409575</xdr:rowOff>
    </xdr:to>
    <xdr:pic>
      <xdr:nvPicPr>
        <xdr:cNvPr id="1111" name="Subgraph-sophieacherman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09650" y="47967900"/>
          <a:ext cx="571500" cy="381000"/>
        </a:xfrm>
        <a:prstGeom prst="rect">
          <a:avLst/>
        </a:prstGeom>
        <a:ln>
          <a:noFill/>
        </a:ln>
      </xdr:spPr>
    </xdr:pic>
    <xdr:clientData/>
  </xdr:twoCellAnchor>
  <xdr:twoCellAnchor editAs="oneCell">
    <xdr:from>
      <xdr:col>1</xdr:col>
      <xdr:colOff>28575</xdr:colOff>
      <xdr:row>113</xdr:row>
      <xdr:rowOff>28575</xdr:rowOff>
    </xdr:from>
    <xdr:to>
      <xdr:col>1</xdr:col>
      <xdr:colOff>600075</xdr:colOff>
      <xdr:row>113</xdr:row>
      <xdr:rowOff>409575</xdr:rowOff>
    </xdr:to>
    <xdr:pic>
      <xdr:nvPicPr>
        <xdr:cNvPr id="1113" name="Subgraph-pirovanothoma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48396525"/>
          <a:ext cx="571500" cy="381000"/>
        </a:xfrm>
        <a:prstGeom prst="rect">
          <a:avLst/>
        </a:prstGeom>
        <a:ln>
          <a:noFill/>
        </a:ln>
      </xdr:spPr>
    </xdr:pic>
    <xdr:clientData/>
  </xdr:twoCellAnchor>
  <xdr:twoCellAnchor editAs="oneCell">
    <xdr:from>
      <xdr:col>1</xdr:col>
      <xdr:colOff>28575</xdr:colOff>
      <xdr:row>114</xdr:row>
      <xdr:rowOff>28575</xdr:rowOff>
    </xdr:from>
    <xdr:to>
      <xdr:col>1</xdr:col>
      <xdr:colOff>600075</xdr:colOff>
      <xdr:row>114</xdr:row>
      <xdr:rowOff>409575</xdr:rowOff>
    </xdr:to>
    <xdr:pic>
      <xdr:nvPicPr>
        <xdr:cNvPr id="1115" name="Subgraph-erwinschmi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48825150"/>
          <a:ext cx="571500" cy="381000"/>
        </a:xfrm>
        <a:prstGeom prst="rect">
          <a:avLst/>
        </a:prstGeom>
        <a:ln>
          <a:noFill/>
        </a:ln>
      </xdr:spPr>
    </xdr:pic>
    <xdr:clientData/>
  </xdr:twoCellAnchor>
  <xdr:twoCellAnchor editAs="oneCell">
    <xdr:from>
      <xdr:col>1</xdr:col>
      <xdr:colOff>28575</xdr:colOff>
      <xdr:row>115</xdr:row>
      <xdr:rowOff>28575</xdr:rowOff>
    </xdr:from>
    <xdr:to>
      <xdr:col>1</xdr:col>
      <xdr:colOff>600075</xdr:colOff>
      <xdr:row>115</xdr:row>
      <xdr:rowOff>409575</xdr:rowOff>
    </xdr:to>
    <xdr:pic>
      <xdr:nvPicPr>
        <xdr:cNvPr id="1117" name="Subgraph-florianinhaus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49253775"/>
          <a:ext cx="571500" cy="381000"/>
        </a:xfrm>
        <a:prstGeom prst="rect">
          <a:avLst/>
        </a:prstGeom>
        <a:ln>
          <a:noFill/>
        </a:ln>
      </xdr:spPr>
    </xdr:pic>
    <xdr:clientData/>
  </xdr:twoCellAnchor>
  <xdr:twoCellAnchor editAs="oneCell">
    <xdr:from>
      <xdr:col>1</xdr:col>
      <xdr:colOff>28575</xdr:colOff>
      <xdr:row>116</xdr:row>
      <xdr:rowOff>28575</xdr:rowOff>
    </xdr:from>
    <xdr:to>
      <xdr:col>1</xdr:col>
      <xdr:colOff>600075</xdr:colOff>
      <xdr:row>116</xdr:row>
      <xdr:rowOff>409575</xdr:rowOff>
    </xdr:to>
    <xdr:pic>
      <xdr:nvPicPr>
        <xdr:cNvPr id="1119" name="Subgraph-elitesoldat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49682400"/>
          <a:ext cx="571500" cy="381000"/>
        </a:xfrm>
        <a:prstGeom prst="rect">
          <a:avLst/>
        </a:prstGeom>
        <a:ln>
          <a:noFill/>
        </a:ln>
      </xdr:spPr>
    </xdr:pic>
    <xdr:clientData/>
  </xdr:twoCellAnchor>
  <xdr:twoCellAnchor editAs="oneCell">
    <xdr:from>
      <xdr:col>1</xdr:col>
      <xdr:colOff>28575</xdr:colOff>
      <xdr:row>117</xdr:row>
      <xdr:rowOff>28575</xdr:rowOff>
    </xdr:from>
    <xdr:to>
      <xdr:col>1</xdr:col>
      <xdr:colOff>600075</xdr:colOff>
      <xdr:row>117</xdr:row>
      <xdr:rowOff>409575</xdr:rowOff>
    </xdr:to>
    <xdr:pic>
      <xdr:nvPicPr>
        <xdr:cNvPr id="1121" name="Subgraph-jaienviedecri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50111025"/>
          <a:ext cx="571500" cy="381000"/>
        </a:xfrm>
        <a:prstGeom prst="rect">
          <a:avLst/>
        </a:prstGeom>
        <a:ln>
          <a:noFill/>
        </a:ln>
      </xdr:spPr>
    </xdr:pic>
    <xdr:clientData/>
  </xdr:twoCellAnchor>
  <xdr:twoCellAnchor editAs="oneCell">
    <xdr:from>
      <xdr:col>1</xdr:col>
      <xdr:colOff>28575</xdr:colOff>
      <xdr:row>118</xdr:row>
      <xdr:rowOff>28575</xdr:rowOff>
    </xdr:from>
    <xdr:to>
      <xdr:col>1</xdr:col>
      <xdr:colOff>600075</xdr:colOff>
      <xdr:row>118</xdr:row>
      <xdr:rowOff>409575</xdr:rowOff>
    </xdr:to>
    <xdr:pic>
      <xdr:nvPicPr>
        <xdr:cNvPr id="1123" name="Subgraph-ad_bebop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50539650"/>
          <a:ext cx="571500" cy="381000"/>
        </a:xfrm>
        <a:prstGeom prst="rect">
          <a:avLst/>
        </a:prstGeom>
        <a:ln>
          <a:noFill/>
        </a:ln>
      </xdr:spPr>
    </xdr:pic>
    <xdr:clientData/>
  </xdr:twoCellAnchor>
  <xdr:twoCellAnchor editAs="oneCell">
    <xdr:from>
      <xdr:col>1</xdr:col>
      <xdr:colOff>28575</xdr:colOff>
      <xdr:row>119</xdr:row>
      <xdr:rowOff>28575</xdr:rowOff>
    </xdr:from>
    <xdr:to>
      <xdr:col>1</xdr:col>
      <xdr:colOff>600075</xdr:colOff>
      <xdr:row>119</xdr:row>
      <xdr:rowOff>409575</xdr:rowOff>
    </xdr:to>
    <xdr:pic>
      <xdr:nvPicPr>
        <xdr:cNvPr id="1125" name="Subgraph-andidreisiebn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09650" y="50968275"/>
          <a:ext cx="571500" cy="381000"/>
        </a:xfrm>
        <a:prstGeom prst="rect">
          <a:avLst/>
        </a:prstGeom>
        <a:ln>
          <a:noFill/>
        </a:ln>
      </xdr:spPr>
    </xdr:pic>
    <xdr:clientData/>
  </xdr:twoCellAnchor>
  <xdr:twoCellAnchor editAs="oneCell">
    <xdr:from>
      <xdr:col>1</xdr:col>
      <xdr:colOff>28575</xdr:colOff>
      <xdr:row>120</xdr:row>
      <xdr:rowOff>28575</xdr:rowOff>
    </xdr:from>
    <xdr:to>
      <xdr:col>1</xdr:col>
      <xdr:colOff>600075</xdr:colOff>
      <xdr:row>120</xdr:row>
      <xdr:rowOff>409575</xdr:rowOff>
    </xdr:to>
    <xdr:pic>
      <xdr:nvPicPr>
        <xdr:cNvPr id="1127" name="Subgraph-martin_mader_6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09650" y="51396900"/>
          <a:ext cx="571500" cy="381000"/>
        </a:xfrm>
        <a:prstGeom prst="rect">
          <a:avLst/>
        </a:prstGeom>
        <a:ln>
          <a:noFill/>
        </a:ln>
      </xdr:spPr>
    </xdr:pic>
    <xdr:clientData/>
  </xdr:twoCellAnchor>
  <xdr:twoCellAnchor editAs="oneCell">
    <xdr:from>
      <xdr:col>1</xdr:col>
      <xdr:colOff>28575</xdr:colOff>
      <xdr:row>121</xdr:row>
      <xdr:rowOff>28575</xdr:rowOff>
    </xdr:from>
    <xdr:to>
      <xdr:col>1</xdr:col>
      <xdr:colOff>600075</xdr:colOff>
      <xdr:row>121</xdr:row>
      <xdr:rowOff>409575</xdr:rowOff>
    </xdr:to>
    <xdr:pic>
      <xdr:nvPicPr>
        <xdr:cNvPr id="1129" name="Subgraph-toscanralph"/>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09650" y="51825525"/>
          <a:ext cx="571500" cy="381000"/>
        </a:xfrm>
        <a:prstGeom prst="rect">
          <a:avLst/>
        </a:prstGeom>
        <a:ln>
          <a:noFill/>
        </a:ln>
      </xdr:spPr>
    </xdr:pic>
    <xdr:clientData/>
  </xdr:twoCellAnchor>
  <xdr:twoCellAnchor editAs="oneCell">
    <xdr:from>
      <xdr:col>1</xdr:col>
      <xdr:colOff>28575</xdr:colOff>
      <xdr:row>122</xdr:row>
      <xdr:rowOff>28575</xdr:rowOff>
    </xdr:from>
    <xdr:to>
      <xdr:col>1</xdr:col>
      <xdr:colOff>600075</xdr:colOff>
      <xdr:row>122</xdr:row>
      <xdr:rowOff>409575</xdr:rowOff>
    </xdr:to>
    <xdr:pic>
      <xdr:nvPicPr>
        <xdr:cNvPr id="1131" name="Subgraph-annettenimzi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52254150"/>
          <a:ext cx="571500" cy="381000"/>
        </a:xfrm>
        <a:prstGeom prst="rect">
          <a:avLst/>
        </a:prstGeom>
        <a:ln>
          <a:noFill/>
        </a:ln>
      </xdr:spPr>
    </xdr:pic>
    <xdr:clientData/>
  </xdr:twoCellAnchor>
  <xdr:twoCellAnchor editAs="oneCell">
    <xdr:from>
      <xdr:col>1</xdr:col>
      <xdr:colOff>28575</xdr:colOff>
      <xdr:row>123</xdr:row>
      <xdr:rowOff>28575</xdr:rowOff>
    </xdr:from>
    <xdr:to>
      <xdr:col>1</xdr:col>
      <xdr:colOff>600075</xdr:colOff>
      <xdr:row>123</xdr:row>
      <xdr:rowOff>409575</xdr:rowOff>
    </xdr:to>
    <xdr:pic>
      <xdr:nvPicPr>
        <xdr:cNvPr id="1133" name="Subgraph-ralfpeter8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52682775"/>
          <a:ext cx="571500" cy="381000"/>
        </a:xfrm>
        <a:prstGeom prst="rect">
          <a:avLst/>
        </a:prstGeom>
        <a:ln>
          <a:noFill/>
        </a:ln>
      </xdr:spPr>
    </xdr:pic>
    <xdr:clientData/>
  </xdr:twoCellAnchor>
  <xdr:twoCellAnchor editAs="oneCell">
    <xdr:from>
      <xdr:col>1</xdr:col>
      <xdr:colOff>28575</xdr:colOff>
      <xdr:row>124</xdr:row>
      <xdr:rowOff>28575</xdr:rowOff>
    </xdr:from>
    <xdr:to>
      <xdr:col>1</xdr:col>
      <xdr:colOff>600075</xdr:colOff>
      <xdr:row>124</xdr:row>
      <xdr:rowOff>409575</xdr:rowOff>
    </xdr:to>
    <xdr:pic>
      <xdr:nvPicPr>
        <xdr:cNvPr id="1135" name="Subgraph-lauraschwab10"/>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53111400"/>
          <a:ext cx="571500" cy="381000"/>
        </a:xfrm>
        <a:prstGeom prst="rect">
          <a:avLst/>
        </a:prstGeom>
        <a:ln>
          <a:noFill/>
        </a:ln>
      </xdr:spPr>
    </xdr:pic>
    <xdr:clientData/>
  </xdr:twoCellAnchor>
  <xdr:twoCellAnchor editAs="oneCell">
    <xdr:from>
      <xdr:col>1</xdr:col>
      <xdr:colOff>28575</xdr:colOff>
      <xdr:row>125</xdr:row>
      <xdr:rowOff>28575</xdr:rowOff>
    </xdr:from>
    <xdr:to>
      <xdr:col>1</xdr:col>
      <xdr:colOff>600075</xdr:colOff>
      <xdr:row>125</xdr:row>
      <xdr:rowOff>409575</xdr:rowOff>
    </xdr:to>
    <xdr:pic>
      <xdr:nvPicPr>
        <xdr:cNvPr id="1137" name="Subgraph-stahlzar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53540025"/>
          <a:ext cx="571500" cy="381000"/>
        </a:xfrm>
        <a:prstGeom prst="rect">
          <a:avLst/>
        </a:prstGeom>
        <a:ln>
          <a:noFill/>
        </a:ln>
      </xdr:spPr>
    </xdr:pic>
    <xdr:clientData/>
  </xdr:twoCellAnchor>
  <xdr:twoCellAnchor editAs="oneCell">
    <xdr:from>
      <xdr:col>1</xdr:col>
      <xdr:colOff>28575</xdr:colOff>
      <xdr:row>126</xdr:row>
      <xdr:rowOff>28575</xdr:rowOff>
    </xdr:from>
    <xdr:to>
      <xdr:col>1</xdr:col>
      <xdr:colOff>600075</xdr:colOff>
      <xdr:row>126</xdr:row>
      <xdr:rowOff>409575</xdr:rowOff>
    </xdr:to>
    <xdr:pic>
      <xdr:nvPicPr>
        <xdr:cNvPr id="1139" name="Subgraph-joenu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53968650"/>
          <a:ext cx="571500" cy="381000"/>
        </a:xfrm>
        <a:prstGeom prst="rect">
          <a:avLst/>
        </a:prstGeom>
        <a:ln>
          <a:noFill/>
        </a:ln>
      </xdr:spPr>
    </xdr:pic>
    <xdr:clientData/>
  </xdr:twoCellAnchor>
  <xdr:twoCellAnchor editAs="oneCell">
    <xdr:from>
      <xdr:col>1</xdr:col>
      <xdr:colOff>28575</xdr:colOff>
      <xdr:row>127</xdr:row>
      <xdr:rowOff>28575</xdr:rowOff>
    </xdr:from>
    <xdr:to>
      <xdr:col>1</xdr:col>
      <xdr:colOff>600075</xdr:colOff>
      <xdr:row>127</xdr:row>
      <xdr:rowOff>409575</xdr:rowOff>
    </xdr:to>
    <xdr:pic>
      <xdr:nvPicPr>
        <xdr:cNvPr id="1141" name="Subgraph-alexanderfeu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54397275"/>
          <a:ext cx="571500" cy="381000"/>
        </a:xfrm>
        <a:prstGeom prst="rect">
          <a:avLst/>
        </a:prstGeom>
        <a:ln>
          <a:noFill/>
        </a:ln>
      </xdr:spPr>
    </xdr:pic>
    <xdr:clientData/>
  </xdr:twoCellAnchor>
  <xdr:twoCellAnchor editAs="oneCell">
    <xdr:from>
      <xdr:col>1</xdr:col>
      <xdr:colOff>28575</xdr:colOff>
      <xdr:row>128</xdr:row>
      <xdr:rowOff>28575</xdr:rowOff>
    </xdr:from>
    <xdr:to>
      <xdr:col>1</xdr:col>
      <xdr:colOff>600075</xdr:colOff>
      <xdr:row>128</xdr:row>
      <xdr:rowOff>409575</xdr:rowOff>
    </xdr:to>
    <xdr:pic>
      <xdr:nvPicPr>
        <xdr:cNvPr id="1143" name="Subgraph-brunnersoar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09650" y="54825900"/>
          <a:ext cx="571500" cy="381000"/>
        </a:xfrm>
        <a:prstGeom prst="rect">
          <a:avLst/>
        </a:prstGeom>
        <a:ln>
          <a:noFill/>
        </a:ln>
      </xdr:spPr>
    </xdr:pic>
    <xdr:clientData/>
  </xdr:twoCellAnchor>
  <xdr:twoCellAnchor editAs="oneCell">
    <xdr:from>
      <xdr:col>1</xdr:col>
      <xdr:colOff>28575</xdr:colOff>
      <xdr:row>129</xdr:row>
      <xdr:rowOff>28575</xdr:rowOff>
    </xdr:from>
    <xdr:to>
      <xdr:col>1</xdr:col>
      <xdr:colOff>600075</xdr:colOff>
      <xdr:row>129</xdr:row>
      <xdr:rowOff>409575</xdr:rowOff>
    </xdr:to>
    <xdr:pic>
      <xdr:nvPicPr>
        <xdr:cNvPr id="1145" name="Subgraph-parmelin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09650" y="55254525"/>
          <a:ext cx="571500" cy="381000"/>
        </a:xfrm>
        <a:prstGeom prst="rect">
          <a:avLst/>
        </a:prstGeom>
        <a:ln>
          <a:noFill/>
        </a:ln>
      </xdr:spPr>
    </xdr:pic>
    <xdr:clientData/>
  </xdr:twoCellAnchor>
  <xdr:twoCellAnchor editAs="oneCell">
    <xdr:from>
      <xdr:col>1</xdr:col>
      <xdr:colOff>28575</xdr:colOff>
      <xdr:row>130</xdr:row>
      <xdr:rowOff>28575</xdr:rowOff>
    </xdr:from>
    <xdr:to>
      <xdr:col>1</xdr:col>
      <xdr:colOff>600075</xdr:colOff>
      <xdr:row>130</xdr:row>
      <xdr:rowOff>409575</xdr:rowOff>
    </xdr:to>
    <xdr:pic>
      <xdr:nvPicPr>
        <xdr:cNvPr id="1147" name="Subgraph-phopar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09650" y="55683150"/>
          <a:ext cx="571500" cy="381000"/>
        </a:xfrm>
        <a:prstGeom prst="rect">
          <a:avLst/>
        </a:prstGeom>
        <a:ln>
          <a:noFill/>
        </a:ln>
      </xdr:spPr>
    </xdr:pic>
    <xdr:clientData/>
  </xdr:twoCellAnchor>
  <xdr:twoCellAnchor editAs="oneCell">
    <xdr:from>
      <xdr:col>1</xdr:col>
      <xdr:colOff>28575</xdr:colOff>
      <xdr:row>131</xdr:row>
      <xdr:rowOff>28575</xdr:rowOff>
    </xdr:from>
    <xdr:to>
      <xdr:col>1</xdr:col>
      <xdr:colOff>600075</xdr:colOff>
      <xdr:row>131</xdr:row>
      <xdr:rowOff>409575</xdr:rowOff>
    </xdr:to>
    <xdr:pic>
      <xdr:nvPicPr>
        <xdr:cNvPr id="1149" name="Subgraph-sqiss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56111775"/>
          <a:ext cx="571500" cy="381000"/>
        </a:xfrm>
        <a:prstGeom prst="rect">
          <a:avLst/>
        </a:prstGeom>
        <a:ln>
          <a:noFill/>
        </a:ln>
      </xdr:spPr>
    </xdr:pic>
    <xdr:clientData/>
  </xdr:twoCellAnchor>
  <xdr:twoCellAnchor editAs="oneCell">
    <xdr:from>
      <xdr:col>1</xdr:col>
      <xdr:colOff>28575</xdr:colOff>
      <xdr:row>132</xdr:row>
      <xdr:rowOff>28575</xdr:rowOff>
    </xdr:from>
    <xdr:to>
      <xdr:col>1</xdr:col>
      <xdr:colOff>600075</xdr:colOff>
      <xdr:row>132</xdr:row>
      <xdr:rowOff>409575</xdr:rowOff>
    </xdr:to>
    <xdr:pic>
      <xdr:nvPicPr>
        <xdr:cNvPr id="1151" name="Subgraph-knackebou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56540400"/>
          <a:ext cx="571500" cy="381000"/>
        </a:xfrm>
        <a:prstGeom prst="rect">
          <a:avLst/>
        </a:prstGeom>
        <a:ln>
          <a:noFill/>
        </a:ln>
      </xdr:spPr>
    </xdr:pic>
    <xdr:clientData/>
  </xdr:twoCellAnchor>
  <xdr:twoCellAnchor editAs="oneCell">
    <xdr:from>
      <xdr:col>1</xdr:col>
      <xdr:colOff>28575</xdr:colOff>
      <xdr:row>133</xdr:row>
      <xdr:rowOff>28575</xdr:rowOff>
    </xdr:from>
    <xdr:to>
      <xdr:col>1</xdr:col>
      <xdr:colOff>600075</xdr:colOff>
      <xdr:row>133</xdr:row>
      <xdr:rowOff>409575</xdr:rowOff>
    </xdr:to>
    <xdr:pic>
      <xdr:nvPicPr>
        <xdr:cNvPr id="1153" name="Subgraph-improve_th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56969025"/>
          <a:ext cx="571500" cy="381000"/>
        </a:xfrm>
        <a:prstGeom prst="rect">
          <a:avLst/>
        </a:prstGeom>
        <a:ln>
          <a:noFill/>
        </a:ln>
      </xdr:spPr>
    </xdr:pic>
    <xdr:clientData/>
  </xdr:twoCellAnchor>
  <xdr:twoCellAnchor editAs="oneCell">
    <xdr:from>
      <xdr:col>1</xdr:col>
      <xdr:colOff>28575</xdr:colOff>
      <xdr:row>134</xdr:row>
      <xdr:rowOff>28575</xdr:rowOff>
    </xdr:from>
    <xdr:to>
      <xdr:col>1</xdr:col>
      <xdr:colOff>600075</xdr:colOff>
      <xdr:row>134</xdr:row>
      <xdr:rowOff>409575</xdr:rowOff>
    </xdr:to>
    <xdr:pic>
      <xdr:nvPicPr>
        <xdr:cNvPr id="1155" name="Subgraph-rolfvma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57397650"/>
          <a:ext cx="571500" cy="381000"/>
        </a:xfrm>
        <a:prstGeom prst="rect">
          <a:avLst/>
        </a:prstGeom>
        <a:ln>
          <a:noFill/>
        </a:ln>
      </xdr:spPr>
    </xdr:pic>
    <xdr:clientData/>
  </xdr:twoCellAnchor>
  <xdr:twoCellAnchor editAs="oneCell">
    <xdr:from>
      <xdr:col>1</xdr:col>
      <xdr:colOff>28575</xdr:colOff>
      <xdr:row>135</xdr:row>
      <xdr:rowOff>28575</xdr:rowOff>
    </xdr:from>
    <xdr:to>
      <xdr:col>1</xdr:col>
      <xdr:colOff>600075</xdr:colOff>
      <xdr:row>135</xdr:row>
      <xdr:rowOff>409575</xdr:rowOff>
    </xdr:to>
    <xdr:pic>
      <xdr:nvPicPr>
        <xdr:cNvPr id="1157" name="Subgraph-diegute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09650" y="57826275"/>
          <a:ext cx="571500" cy="381000"/>
        </a:xfrm>
        <a:prstGeom prst="rect">
          <a:avLst/>
        </a:prstGeom>
        <a:ln>
          <a:noFill/>
        </a:ln>
      </xdr:spPr>
    </xdr:pic>
    <xdr:clientData/>
  </xdr:twoCellAnchor>
  <xdr:twoCellAnchor editAs="oneCell">
    <xdr:from>
      <xdr:col>1</xdr:col>
      <xdr:colOff>28575</xdr:colOff>
      <xdr:row>136</xdr:row>
      <xdr:rowOff>28575</xdr:rowOff>
    </xdr:from>
    <xdr:to>
      <xdr:col>1</xdr:col>
      <xdr:colOff>600075</xdr:colOff>
      <xdr:row>136</xdr:row>
      <xdr:rowOff>409575</xdr:rowOff>
    </xdr:to>
    <xdr:pic>
      <xdr:nvPicPr>
        <xdr:cNvPr id="1159" name="Subgraph-patwittm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09650" y="58254900"/>
          <a:ext cx="571500" cy="381000"/>
        </a:xfrm>
        <a:prstGeom prst="rect">
          <a:avLst/>
        </a:prstGeom>
        <a:ln>
          <a:noFill/>
        </a:ln>
      </xdr:spPr>
    </xdr:pic>
    <xdr:clientData/>
  </xdr:twoCellAnchor>
  <xdr:twoCellAnchor editAs="oneCell">
    <xdr:from>
      <xdr:col>1</xdr:col>
      <xdr:colOff>28575</xdr:colOff>
      <xdr:row>137</xdr:row>
      <xdr:rowOff>28575</xdr:rowOff>
    </xdr:from>
    <xdr:to>
      <xdr:col>1</xdr:col>
      <xdr:colOff>600075</xdr:colOff>
      <xdr:row>137</xdr:row>
      <xdr:rowOff>409575</xdr:rowOff>
    </xdr:to>
    <xdr:pic>
      <xdr:nvPicPr>
        <xdr:cNvPr id="1161" name="Subgraph-linkergruen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58683525"/>
          <a:ext cx="571500" cy="381000"/>
        </a:xfrm>
        <a:prstGeom prst="rect">
          <a:avLst/>
        </a:prstGeom>
        <a:ln>
          <a:noFill/>
        </a:ln>
      </xdr:spPr>
    </xdr:pic>
    <xdr:clientData/>
  </xdr:twoCellAnchor>
  <xdr:twoCellAnchor editAs="oneCell">
    <xdr:from>
      <xdr:col>1</xdr:col>
      <xdr:colOff>28575</xdr:colOff>
      <xdr:row>138</xdr:row>
      <xdr:rowOff>28575</xdr:rowOff>
    </xdr:from>
    <xdr:to>
      <xdr:col>1</xdr:col>
      <xdr:colOff>600075</xdr:colOff>
      <xdr:row>138</xdr:row>
      <xdr:rowOff>409575</xdr:rowOff>
    </xdr:to>
    <xdr:pic>
      <xdr:nvPicPr>
        <xdr:cNvPr id="1163" name="Subgraph-marypop270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59112150"/>
          <a:ext cx="571500" cy="381000"/>
        </a:xfrm>
        <a:prstGeom prst="rect">
          <a:avLst/>
        </a:prstGeom>
        <a:ln>
          <a:noFill/>
        </a:ln>
      </xdr:spPr>
    </xdr:pic>
    <xdr:clientData/>
  </xdr:twoCellAnchor>
  <xdr:twoCellAnchor editAs="oneCell">
    <xdr:from>
      <xdr:col>1</xdr:col>
      <xdr:colOff>28575</xdr:colOff>
      <xdr:row>139</xdr:row>
      <xdr:rowOff>28575</xdr:rowOff>
    </xdr:from>
    <xdr:to>
      <xdr:col>1</xdr:col>
      <xdr:colOff>600075</xdr:colOff>
      <xdr:row>139</xdr:row>
      <xdr:rowOff>409575</xdr:rowOff>
    </xdr:to>
    <xdr:pic>
      <xdr:nvPicPr>
        <xdr:cNvPr id="1165" name="Subgraph-nz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09650" y="59540775"/>
          <a:ext cx="571500" cy="381000"/>
        </a:xfrm>
        <a:prstGeom prst="rect">
          <a:avLst/>
        </a:prstGeom>
        <a:ln>
          <a:noFill/>
        </a:ln>
      </xdr:spPr>
    </xdr:pic>
    <xdr:clientData/>
  </xdr:twoCellAnchor>
  <xdr:twoCellAnchor editAs="oneCell">
    <xdr:from>
      <xdr:col>1</xdr:col>
      <xdr:colOff>28575</xdr:colOff>
      <xdr:row>140</xdr:row>
      <xdr:rowOff>28575</xdr:rowOff>
    </xdr:from>
    <xdr:to>
      <xdr:col>1</xdr:col>
      <xdr:colOff>600075</xdr:colOff>
      <xdr:row>140</xdr:row>
      <xdr:rowOff>409575</xdr:rowOff>
    </xdr:to>
    <xdr:pic>
      <xdr:nvPicPr>
        <xdr:cNvPr id="1167" name="Subgraph-elmarleimgrub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59969400"/>
          <a:ext cx="571500" cy="381000"/>
        </a:xfrm>
        <a:prstGeom prst="rect">
          <a:avLst/>
        </a:prstGeom>
        <a:ln>
          <a:noFill/>
        </a:ln>
      </xdr:spPr>
    </xdr:pic>
    <xdr:clientData/>
  </xdr:twoCellAnchor>
  <xdr:twoCellAnchor editAs="oneCell">
    <xdr:from>
      <xdr:col>1</xdr:col>
      <xdr:colOff>28575</xdr:colOff>
      <xdr:row>141</xdr:row>
      <xdr:rowOff>28575</xdr:rowOff>
    </xdr:from>
    <xdr:to>
      <xdr:col>1</xdr:col>
      <xdr:colOff>600075</xdr:colOff>
      <xdr:row>141</xdr:row>
      <xdr:rowOff>409575</xdr:rowOff>
    </xdr:to>
    <xdr:pic>
      <xdr:nvPicPr>
        <xdr:cNvPr id="1169" name="Subgraph-hinterfragend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60398025"/>
          <a:ext cx="571500" cy="381000"/>
        </a:xfrm>
        <a:prstGeom prst="rect">
          <a:avLst/>
        </a:prstGeom>
        <a:ln>
          <a:noFill/>
        </a:ln>
      </xdr:spPr>
    </xdr:pic>
    <xdr:clientData/>
  </xdr:twoCellAnchor>
  <xdr:twoCellAnchor editAs="oneCell">
    <xdr:from>
      <xdr:col>1</xdr:col>
      <xdr:colOff>28575</xdr:colOff>
      <xdr:row>142</xdr:row>
      <xdr:rowOff>28575</xdr:rowOff>
    </xdr:from>
    <xdr:to>
      <xdr:col>1</xdr:col>
      <xdr:colOff>600075</xdr:colOff>
      <xdr:row>142</xdr:row>
      <xdr:rowOff>409575</xdr:rowOff>
    </xdr:to>
    <xdr:pic>
      <xdr:nvPicPr>
        <xdr:cNvPr id="1171" name="Subgraph-dontmissmeatho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0826650"/>
          <a:ext cx="571500" cy="381000"/>
        </a:xfrm>
        <a:prstGeom prst="rect">
          <a:avLst/>
        </a:prstGeom>
        <a:ln>
          <a:noFill/>
        </a:ln>
      </xdr:spPr>
    </xdr:pic>
    <xdr:clientData/>
  </xdr:twoCellAnchor>
  <xdr:twoCellAnchor editAs="oneCell">
    <xdr:from>
      <xdr:col>1</xdr:col>
      <xdr:colOff>28575</xdr:colOff>
      <xdr:row>143</xdr:row>
      <xdr:rowOff>28575</xdr:rowOff>
    </xdr:from>
    <xdr:to>
      <xdr:col>1</xdr:col>
      <xdr:colOff>600075</xdr:colOff>
      <xdr:row>143</xdr:row>
      <xdr:rowOff>409575</xdr:rowOff>
    </xdr:to>
    <xdr:pic>
      <xdr:nvPicPr>
        <xdr:cNvPr id="1173" name="Subgraph-elvira_grec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09650" y="61255275"/>
          <a:ext cx="571500" cy="381000"/>
        </a:xfrm>
        <a:prstGeom prst="rect">
          <a:avLst/>
        </a:prstGeom>
        <a:ln>
          <a:noFill/>
        </a:ln>
      </xdr:spPr>
    </xdr:pic>
    <xdr:clientData/>
  </xdr:twoCellAnchor>
  <xdr:twoCellAnchor editAs="oneCell">
    <xdr:from>
      <xdr:col>1</xdr:col>
      <xdr:colOff>28575</xdr:colOff>
      <xdr:row>144</xdr:row>
      <xdr:rowOff>28575</xdr:rowOff>
    </xdr:from>
    <xdr:to>
      <xdr:col>1</xdr:col>
      <xdr:colOff>600075</xdr:colOff>
      <xdr:row>144</xdr:row>
      <xdr:rowOff>409575</xdr:rowOff>
    </xdr:to>
    <xdr:pic>
      <xdr:nvPicPr>
        <xdr:cNvPr id="1175" name="Subgraph-newsslamm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09650" y="61683900"/>
          <a:ext cx="571500" cy="381000"/>
        </a:xfrm>
        <a:prstGeom prst="rect">
          <a:avLst/>
        </a:prstGeom>
        <a:ln>
          <a:noFill/>
        </a:ln>
      </xdr:spPr>
    </xdr:pic>
    <xdr:clientData/>
  </xdr:twoCellAnchor>
  <xdr:twoCellAnchor editAs="oneCell">
    <xdr:from>
      <xdr:col>1</xdr:col>
      <xdr:colOff>28575</xdr:colOff>
      <xdr:row>145</xdr:row>
      <xdr:rowOff>28575</xdr:rowOff>
    </xdr:from>
    <xdr:to>
      <xdr:col>1</xdr:col>
      <xdr:colOff>600075</xdr:colOff>
      <xdr:row>145</xdr:row>
      <xdr:rowOff>409575</xdr:rowOff>
    </xdr:to>
    <xdr:pic>
      <xdr:nvPicPr>
        <xdr:cNvPr id="1177" name="Subgraph-felixschneuwl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62112525"/>
          <a:ext cx="571500" cy="381000"/>
        </a:xfrm>
        <a:prstGeom prst="rect">
          <a:avLst/>
        </a:prstGeom>
        <a:ln>
          <a:noFill/>
        </a:ln>
      </xdr:spPr>
    </xdr:pic>
    <xdr:clientData/>
  </xdr:twoCellAnchor>
  <xdr:twoCellAnchor editAs="oneCell">
    <xdr:from>
      <xdr:col>1</xdr:col>
      <xdr:colOff>28575</xdr:colOff>
      <xdr:row>146</xdr:row>
      <xdr:rowOff>28575</xdr:rowOff>
    </xdr:from>
    <xdr:to>
      <xdr:col>1</xdr:col>
      <xdr:colOff>600075</xdr:colOff>
      <xdr:row>146</xdr:row>
      <xdr:rowOff>409575</xdr:rowOff>
    </xdr:to>
    <xdr:pic>
      <xdr:nvPicPr>
        <xdr:cNvPr id="1179" name="Subgraph-urkanton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62541150"/>
          <a:ext cx="571500" cy="381000"/>
        </a:xfrm>
        <a:prstGeom prst="rect">
          <a:avLst/>
        </a:prstGeom>
        <a:ln>
          <a:noFill/>
        </a:ln>
      </xdr:spPr>
    </xdr:pic>
    <xdr:clientData/>
  </xdr:twoCellAnchor>
  <xdr:twoCellAnchor editAs="oneCell">
    <xdr:from>
      <xdr:col>1</xdr:col>
      <xdr:colOff>28575</xdr:colOff>
      <xdr:row>147</xdr:row>
      <xdr:rowOff>28575</xdr:rowOff>
    </xdr:from>
    <xdr:to>
      <xdr:col>1</xdr:col>
      <xdr:colOff>600075</xdr:colOff>
      <xdr:row>147</xdr:row>
      <xdr:rowOff>409575</xdr:rowOff>
    </xdr:to>
    <xdr:pic>
      <xdr:nvPicPr>
        <xdr:cNvPr id="1181" name="Subgraph-firetruckmam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2969775"/>
          <a:ext cx="571500" cy="381000"/>
        </a:xfrm>
        <a:prstGeom prst="rect">
          <a:avLst/>
        </a:prstGeom>
        <a:ln>
          <a:noFill/>
        </a:ln>
      </xdr:spPr>
    </xdr:pic>
    <xdr:clientData/>
  </xdr:twoCellAnchor>
  <xdr:twoCellAnchor editAs="oneCell">
    <xdr:from>
      <xdr:col>1</xdr:col>
      <xdr:colOff>28575</xdr:colOff>
      <xdr:row>148</xdr:row>
      <xdr:rowOff>28575</xdr:rowOff>
    </xdr:from>
    <xdr:to>
      <xdr:col>1</xdr:col>
      <xdr:colOff>600075</xdr:colOff>
      <xdr:row>148</xdr:row>
      <xdr:rowOff>409575</xdr:rowOff>
    </xdr:to>
    <xdr:pic>
      <xdr:nvPicPr>
        <xdr:cNvPr id="1183" name="Subgraph-felixkuhn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63398400"/>
          <a:ext cx="571500" cy="381000"/>
        </a:xfrm>
        <a:prstGeom prst="rect">
          <a:avLst/>
        </a:prstGeom>
        <a:ln>
          <a:noFill/>
        </a:ln>
      </xdr:spPr>
    </xdr:pic>
    <xdr:clientData/>
  </xdr:twoCellAnchor>
  <xdr:twoCellAnchor editAs="oneCell">
    <xdr:from>
      <xdr:col>1</xdr:col>
      <xdr:colOff>28575</xdr:colOff>
      <xdr:row>149</xdr:row>
      <xdr:rowOff>28575</xdr:rowOff>
    </xdr:from>
    <xdr:to>
      <xdr:col>1</xdr:col>
      <xdr:colOff>600075</xdr:colOff>
      <xdr:row>149</xdr:row>
      <xdr:rowOff>409575</xdr:rowOff>
    </xdr:to>
    <xdr:pic>
      <xdr:nvPicPr>
        <xdr:cNvPr id="1185" name="Subgraph-bohmesibyl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3827025"/>
          <a:ext cx="571500" cy="381000"/>
        </a:xfrm>
        <a:prstGeom prst="rect">
          <a:avLst/>
        </a:prstGeom>
        <a:ln>
          <a:noFill/>
        </a:ln>
      </xdr:spPr>
    </xdr:pic>
    <xdr:clientData/>
  </xdr:twoCellAnchor>
  <xdr:twoCellAnchor editAs="oneCell">
    <xdr:from>
      <xdr:col>1</xdr:col>
      <xdr:colOff>28575</xdr:colOff>
      <xdr:row>150</xdr:row>
      <xdr:rowOff>28575</xdr:rowOff>
    </xdr:from>
    <xdr:to>
      <xdr:col>1</xdr:col>
      <xdr:colOff>600075</xdr:colOff>
      <xdr:row>150</xdr:row>
      <xdr:rowOff>409575</xdr:rowOff>
    </xdr:to>
    <xdr:pic>
      <xdr:nvPicPr>
        <xdr:cNvPr id="1187" name="Subgraph-elisabethtobl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64255650"/>
          <a:ext cx="571500" cy="381000"/>
        </a:xfrm>
        <a:prstGeom prst="rect">
          <a:avLst/>
        </a:prstGeom>
        <a:ln>
          <a:noFill/>
        </a:ln>
      </xdr:spPr>
    </xdr:pic>
    <xdr:clientData/>
  </xdr:twoCellAnchor>
  <xdr:twoCellAnchor editAs="oneCell">
    <xdr:from>
      <xdr:col>1</xdr:col>
      <xdr:colOff>28575</xdr:colOff>
      <xdr:row>151</xdr:row>
      <xdr:rowOff>28575</xdr:rowOff>
    </xdr:from>
    <xdr:to>
      <xdr:col>1</xdr:col>
      <xdr:colOff>600075</xdr:colOff>
      <xdr:row>151</xdr:row>
      <xdr:rowOff>409575</xdr:rowOff>
    </xdr:to>
    <xdr:pic>
      <xdr:nvPicPr>
        <xdr:cNvPr id="1189" name="Subgraph-trusttheplan2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64684275"/>
          <a:ext cx="571500" cy="381000"/>
        </a:xfrm>
        <a:prstGeom prst="rect">
          <a:avLst/>
        </a:prstGeom>
        <a:ln>
          <a:noFill/>
        </a:ln>
      </xdr:spPr>
    </xdr:pic>
    <xdr:clientData/>
  </xdr:twoCellAnchor>
  <xdr:twoCellAnchor editAs="oneCell">
    <xdr:from>
      <xdr:col>1</xdr:col>
      <xdr:colOff>28575</xdr:colOff>
      <xdr:row>152</xdr:row>
      <xdr:rowOff>28575</xdr:rowOff>
    </xdr:from>
    <xdr:to>
      <xdr:col>1</xdr:col>
      <xdr:colOff>600075</xdr:colOff>
      <xdr:row>152</xdr:row>
      <xdr:rowOff>409575</xdr:rowOff>
    </xdr:to>
    <xdr:pic>
      <xdr:nvPicPr>
        <xdr:cNvPr id="1191" name="Subgraph-nachdenker_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5112900"/>
          <a:ext cx="571500" cy="381000"/>
        </a:xfrm>
        <a:prstGeom prst="rect">
          <a:avLst/>
        </a:prstGeom>
        <a:ln>
          <a:noFill/>
        </a:ln>
      </xdr:spPr>
    </xdr:pic>
    <xdr:clientData/>
  </xdr:twoCellAnchor>
  <xdr:twoCellAnchor editAs="oneCell">
    <xdr:from>
      <xdr:col>1</xdr:col>
      <xdr:colOff>28575</xdr:colOff>
      <xdr:row>153</xdr:row>
      <xdr:rowOff>28575</xdr:rowOff>
    </xdr:from>
    <xdr:to>
      <xdr:col>1</xdr:col>
      <xdr:colOff>600075</xdr:colOff>
      <xdr:row>153</xdr:row>
      <xdr:rowOff>409575</xdr:rowOff>
    </xdr:to>
    <xdr:pic>
      <xdr:nvPicPr>
        <xdr:cNvPr id="1193" name="Subgraph-thomecamp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65541525"/>
          <a:ext cx="571500" cy="381000"/>
        </a:xfrm>
        <a:prstGeom prst="rect">
          <a:avLst/>
        </a:prstGeom>
        <a:ln>
          <a:noFill/>
        </a:ln>
      </xdr:spPr>
    </xdr:pic>
    <xdr:clientData/>
  </xdr:twoCellAnchor>
  <xdr:twoCellAnchor editAs="oneCell">
    <xdr:from>
      <xdr:col>1</xdr:col>
      <xdr:colOff>28575</xdr:colOff>
      <xdr:row>154</xdr:row>
      <xdr:rowOff>28575</xdr:rowOff>
    </xdr:from>
    <xdr:to>
      <xdr:col>1</xdr:col>
      <xdr:colOff>600075</xdr:colOff>
      <xdr:row>154</xdr:row>
      <xdr:rowOff>409575</xdr:rowOff>
    </xdr:to>
    <xdr:pic>
      <xdr:nvPicPr>
        <xdr:cNvPr id="1195" name="Subgraph-bettinagra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65970150"/>
          <a:ext cx="571500" cy="381000"/>
        </a:xfrm>
        <a:prstGeom prst="rect">
          <a:avLst/>
        </a:prstGeom>
        <a:ln>
          <a:noFill/>
        </a:ln>
      </xdr:spPr>
    </xdr:pic>
    <xdr:clientData/>
  </xdr:twoCellAnchor>
  <xdr:twoCellAnchor editAs="oneCell">
    <xdr:from>
      <xdr:col>1</xdr:col>
      <xdr:colOff>28575</xdr:colOff>
      <xdr:row>155</xdr:row>
      <xdr:rowOff>28575</xdr:rowOff>
    </xdr:from>
    <xdr:to>
      <xdr:col>1</xdr:col>
      <xdr:colOff>600075</xdr:colOff>
      <xdr:row>155</xdr:row>
      <xdr:rowOff>409575</xdr:rowOff>
    </xdr:to>
    <xdr:pic>
      <xdr:nvPicPr>
        <xdr:cNvPr id="1197" name="Subgraph-alehumanmovdo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09650" y="66398775"/>
          <a:ext cx="571500" cy="381000"/>
        </a:xfrm>
        <a:prstGeom prst="rect">
          <a:avLst/>
        </a:prstGeom>
        <a:ln>
          <a:noFill/>
        </a:ln>
      </xdr:spPr>
    </xdr:pic>
    <xdr:clientData/>
  </xdr:twoCellAnchor>
  <xdr:twoCellAnchor editAs="oneCell">
    <xdr:from>
      <xdr:col>1</xdr:col>
      <xdr:colOff>28575</xdr:colOff>
      <xdr:row>156</xdr:row>
      <xdr:rowOff>28575</xdr:rowOff>
    </xdr:from>
    <xdr:to>
      <xdr:col>1</xdr:col>
      <xdr:colOff>600075</xdr:colOff>
      <xdr:row>156</xdr:row>
      <xdr:rowOff>409575</xdr:rowOff>
    </xdr:to>
    <xdr:pic>
      <xdr:nvPicPr>
        <xdr:cNvPr id="1199" name="Subgraph-gegen_obe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66827400"/>
          <a:ext cx="571500" cy="381000"/>
        </a:xfrm>
        <a:prstGeom prst="rect">
          <a:avLst/>
        </a:prstGeom>
        <a:ln>
          <a:noFill/>
        </a:ln>
      </xdr:spPr>
    </xdr:pic>
    <xdr:clientData/>
  </xdr:twoCellAnchor>
  <xdr:twoCellAnchor editAs="oneCell">
    <xdr:from>
      <xdr:col>1</xdr:col>
      <xdr:colOff>28575</xdr:colOff>
      <xdr:row>157</xdr:row>
      <xdr:rowOff>28575</xdr:rowOff>
    </xdr:from>
    <xdr:to>
      <xdr:col>1</xdr:col>
      <xdr:colOff>600075</xdr:colOff>
      <xdr:row>157</xdr:row>
      <xdr:rowOff>409575</xdr:rowOff>
    </xdr:to>
    <xdr:pic>
      <xdr:nvPicPr>
        <xdr:cNvPr id="1201" name="Subgraph-fauschwei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7256025"/>
          <a:ext cx="571500" cy="381000"/>
        </a:xfrm>
        <a:prstGeom prst="rect">
          <a:avLst/>
        </a:prstGeom>
        <a:ln>
          <a:noFill/>
        </a:ln>
      </xdr:spPr>
    </xdr:pic>
    <xdr:clientData/>
  </xdr:twoCellAnchor>
  <xdr:twoCellAnchor editAs="oneCell">
    <xdr:from>
      <xdr:col>1</xdr:col>
      <xdr:colOff>28575</xdr:colOff>
      <xdr:row>158</xdr:row>
      <xdr:rowOff>28575</xdr:rowOff>
    </xdr:from>
    <xdr:to>
      <xdr:col>1</xdr:col>
      <xdr:colOff>600075</xdr:colOff>
      <xdr:row>158</xdr:row>
      <xdr:rowOff>409575</xdr:rowOff>
    </xdr:to>
    <xdr:pic>
      <xdr:nvPicPr>
        <xdr:cNvPr id="1203" name="Subgraph-arnogruet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67684650"/>
          <a:ext cx="571500" cy="381000"/>
        </a:xfrm>
        <a:prstGeom prst="rect">
          <a:avLst/>
        </a:prstGeom>
        <a:ln>
          <a:noFill/>
        </a:ln>
      </xdr:spPr>
    </xdr:pic>
    <xdr:clientData/>
  </xdr:twoCellAnchor>
  <xdr:twoCellAnchor editAs="oneCell">
    <xdr:from>
      <xdr:col>1</xdr:col>
      <xdr:colOff>28575</xdr:colOff>
      <xdr:row>159</xdr:row>
      <xdr:rowOff>28575</xdr:rowOff>
    </xdr:from>
    <xdr:to>
      <xdr:col>1</xdr:col>
      <xdr:colOff>600075</xdr:colOff>
      <xdr:row>159</xdr:row>
      <xdr:rowOff>409575</xdr:rowOff>
    </xdr:to>
    <xdr:pic>
      <xdr:nvPicPr>
        <xdr:cNvPr id="1205" name="Subgraph-e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68113275"/>
          <a:ext cx="571500" cy="381000"/>
        </a:xfrm>
        <a:prstGeom prst="rect">
          <a:avLst/>
        </a:prstGeom>
        <a:ln>
          <a:noFill/>
        </a:ln>
      </xdr:spPr>
    </xdr:pic>
    <xdr:clientData/>
  </xdr:twoCellAnchor>
  <xdr:twoCellAnchor editAs="oneCell">
    <xdr:from>
      <xdr:col>1</xdr:col>
      <xdr:colOff>28575</xdr:colOff>
      <xdr:row>160</xdr:row>
      <xdr:rowOff>28575</xdr:rowOff>
    </xdr:from>
    <xdr:to>
      <xdr:col>1</xdr:col>
      <xdr:colOff>600075</xdr:colOff>
      <xdr:row>160</xdr:row>
      <xdr:rowOff>409575</xdr:rowOff>
    </xdr:to>
    <xdr:pic>
      <xdr:nvPicPr>
        <xdr:cNvPr id="1207" name="Subgraph-stoesseldani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8541900"/>
          <a:ext cx="571500" cy="381000"/>
        </a:xfrm>
        <a:prstGeom prst="rect">
          <a:avLst/>
        </a:prstGeom>
        <a:ln>
          <a:noFill/>
        </a:ln>
      </xdr:spPr>
    </xdr:pic>
    <xdr:clientData/>
  </xdr:twoCellAnchor>
  <xdr:twoCellAnchor editAs="oneCell">
    <xdr:from>
      <xdr:col>1</xdr:col>
      <xdr:colOff>28575</xdr:colOff>
      <xdr:row>161</xdr:row>
      <xdr:rowOff>28575</xdr:rowOff>
    </xdr:from>
    <xdr:to>
      <xdr:col>1</xdr:col>
      <xdr:colOff>600075</xdr:colOff>
      <xdr:row>161</xdr:row>
      <xdr:rowOff>409575</xdr:rowOff>
    </xdr:to>
    <xdr:pic>
      <xdr:nvPicPr>
        <xdr:cNvPr id="1209" name="Subgraph-ldv20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8970525"/>
          <a:ext cx="571500" cy="381000"/>
        </a:xfrm>
        <a:prstGeom prst="rect">
          <a:avLst/>
        </a:prstGeom>
        <a:ln>
          <a:noFill/>
        </a:ln>
      </xdr:spPr>
    </xdr:pic>
    <xdr:clientData/>
  </xdr:twoCellAnchor>
  <xdr:twoCellAnchor editAs="oneCell">
    <xdr:from>
      <xdr:col>1</xdr:col>
      <xdr:colOff>28575</xdr:colOff>
      <xdr:row>162</xdr:row>
      <xdr:rowOff>28575</xdr:rowOff>
    </xdr:from>
    <xdr:to>
      <xdr:col>1</xdr:col>
      <xdr:colOff>600075</xdr:colOff>
      <xdr:row>162</xdr:row>
      <xdr:rowOff>409575</xdr:rowOff>
    </xdr:to>
    <xdr:pic>
      <xdr:nvPicPr>
        <xdr:cNvPr id="1211" name="Subgraph-bertifran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69399150"/>
          <a:ext cx="571500" cy="381000"/>
        </a:xfrm>
        <a:prstGeom prst="rect">
          <a:avLst/>
        </a:prstGeom>
        <a:ln>
          <a:noFill/>
        </a:ln>
      </xdr:spPr>
    </xdr:pic>
    <xdr:clientData/>
  </xdr:twoCellAnchor>
  <xdr:twoCellAnchor editAs="oneCell">
    <xdr:from>
      <xdr:col>1</xdr:col>
      <xdr:colOff>28575</xdr:colOff>
      <xdr:row>163</xdr:row>
      <xdr:rowOff>28575</xdr:rowOff>
    </xdr:from>
    <xdr:to>
      <xdr:col>1</xdr:col>
      <xdr:colOff>600075</xdr:colOff>
      <xdr:row>163</xdr:row>
      <xdr:rowOff>409575</xdr:rowOff>
    </xdr:to>
    <xdr:pic>
      <xdr:nvPicPr>
        <xdr:cNvPr id="1213" name="Subgraph-domiwas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69827775"/>
          <a:ext cx="571500" cy="381000"/>
        </a:xfrm>
        <a:prstGeom prst="rect">
          <a:avLst/>
        </a:prstGeom>
        <a:ln>
          <a:noFill/>
        </a:ln>
      </xdr:spPr>
    </xdr:pic>
    <xdr:clientData/>
  </xdr:twoCellAnchor>
  <xdr:twoCellAnchor editAs="oneCell">
    <xdr:from>
      <xdr:col>1</xdr:col>
      <xdr:colOff>28575</xdr:colOff>
      <xdr:row>164</xdr:row>
      <xdr:rowOff>28575</xdr:rowOff>
    </xdr:from>
    <xdr:to>
      <xdr:col>1</xdr:col>
      <xdr:colOff>600075</xdr:colOff>
      <xdr:row>164</xdr:row>
      <xdr:rowOff>409575</xdr:rowOff>
    </xdr:to>
    <xdr:pic>
      <xdr:nvPicPr>
        <xdr:cNvPr id="1215" name="Subgraph-hrdronlin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70256400"/>
          <a:ext cx="571500" cy="381000"/>
        </a:xfrm>
        <a:prstGeom prst="rect">
          <a:avLst/>
        </a:prstGeom>
        <a:ln>
          <a:noFill/>
        </a:ln>
      </xdr:spPr>
    </xdr:pic>
    <xdr:clientData/>
  </xdr:twoCellAnchor>
  <xdr:twoCellAnchor editAs="oneCell">
    <xdr:from>
      <xdr:col>1</xdr:col>
      <xdr:colOff>28575</xdr:colOff>
      <xdr:row>165</xdr:row>
      <xdr:rowOff>28575</xdr:rowOff>
    </xdr:from>
    <xdr:to>
      <xdr:col>1</xdr:col>
      <xdr:colOff>600075</xdr:colOff>
      <xdr:row>165</xdr:row>
      <xdr:rowOff>409575</xdr:rowOff>
    </xdr:to>
    <xdr:pic>
      <xdr:nvPicPr>
        <xdr:cNvPr id="1217" name="Subgraph-beobachtungsra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70685025"/>
          <a:ext cx="571500" cy="381000"/>
        </a:xfrm>
        <a:prstGeom prst="rect">
          <a:avLst/>
        </a:prstGeom>
        <a:ln>
          <a:noFill/>
        </a:ln>
      </xdr:spPr>
    </xdr:pic>
    <xdr:clientData/>
  </xdr:twoCellAnchor>
  <xdr:twoCellAnchor editAs="oneCell">
    <xdr:from>
      <xdr:col>1</xdr:col>
      <xdr:colOff>28575</xdr:colOff>
      <xdr:row>166</xdr:row>
      <xdr:rowOff>28575</xdr:rowOff>
    </xdr:from>
    <xdr:to>
      <xdr:col>1</xdr:col>
      <xdr:colOff>600075</xdr:colOff>
      <xdr:row>166</xdr:row>
      <xdr:rowOff>409575</xdr:rowOff>
    </xdr:to>
    <xdr:pic>
      <xdr:nvPicPr>
        <xdr:cNvPr id="1219" name="Subgraph-tweetreakto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1113650"/>
          <a:ext cx="571500" cy="381000"/>
        </a:xfrm>
        <a:prstGeom prst="rect">
          <a:avLst/>
        </a:prstGeom>
        <a:ln>
          <a:noFill/>
        </a:ln>
      </xdr:spPr>
    </xdr:pic>
    <xdr:clientData/>
  </xdr:twoCellAnchor>
  <xdr:twoCellAnchor editAs="oneCell">
    <xdr:from>
      <xdr:col>1</xdr:col>
      <xdr:colOff>28575</xdr:colOff>
      <xdr:row>167</xdr:row>
      <xdr:rowOff>28575</xdr:rowOff>
    </xdr:from>
    <xdr:to>
      <xdr:col>1</xdr:col>
      <xdr:colOff>600075</xdr:colOff>
      <xdr:row>167</xdr:row>
      <xdr:rowOff>409575</xdr:rowOff>
    </xdr:to>
    <xdr:pic>
      <xdr:nvPicPr>
        <xdr:cNvPr id="1221" name="Subgraph-dravenstale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09650" y="71542275"/>
          <a:ext cx="571500" cy="381000"/>
        </a:xfrm>
        <a:prstGeom prst="rect">
          <a:avLst/>
        </a:prstGeom>
        <a:ln>
          <a:noFill/>
        </a:ln>
      </xdr:spPr>
    </xdr:pic>
    <xdr:clientData/>
  </xdr:twoCellAnchor>
  <xdr:twoCellAnchor editAs="oneCell">
    <xdr:from>
      <xdr:col>1</xdr:col>
      <xdr:colOff>28575</xdr:colOff>
      <xdr:row>168</xdr:row>
      <xdr:rowOff>28575</xdr:rowOff>
    </xdr:from>
    <xdr:to>
      <xdr:col>1</xdr:col>
      <xdr:colOff>600075</xdr:colOff>
      <xdr:row>168</xdr:row>
      <xdr:rowOff>409575</xdr:rowOff>
    </xdr:to>
    <xdr:pic>
      <xdr:nvPicPr>
        <xdr:cNvPr id="1223" name="Subgraph-marzolling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1970900"/>
          <a:ext cx="571500" cy="381000"/>
        </a:xfrm>
        <a:prstGeom prst="rect">
          <a:avLst/>
        </a:prstGeom>
        <a:ln>
          <a:noFill/>
        </a:ln>
      </xdr:spPr>
    </xdr:pic>
    <xdr:clientData/>
  </xdr:twoCellAnchor>
  <xdr:twoCellAnchor editAs="oneCell">
    <xdr:from>
      <xdr:col>1</xdr:col>
      <xdr:colOff>28575</xdr:colOff>
      <xdr:row>169</xdr:row>
      <xdr:rowOff>28575</xdr:rowOff>
    </xdr:from>
    <xdr:to>
      <xdr:col>1</xdr:col>
      <xdr:colOff>600075</xdr:colOff>
      <xdr:row>169</xdr:row>
      <xdr:rowOff>409575</xdr:rowOff>
    </xdr:to>
    <xdr:pic>
      <xdr:nvPicPr>
        <xdr:cNvPr id="1225" name="Subgraph-josefwiederkeh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72399525"/>
          <a:ext cx="571500" cy="381000"/>
        </a:xfrm>
        <a:prstGeom prst="rect">
          <a:avLst/>
        </a:prstGeom>
        <a:ln>
          <a:noFill/>
        </a:ln>
      </xdr:spPr>
    </xdr:pic>
    <xdr:clientData/>
  </xdr:twoCellAnchor>
  <xdr:twoCellAnchor editAs="oneCell">
    <xdr:from>
      <xdr:col>1</xdr:col>
      <xdr:colOff>28575</xdr:colOff>
      <xdr:row>170</xdr:row>
      <xdr:rowOff>28575</xdr:rowOff>
    </xdr:from>
    <xdr:to>
      <xdr:col>1</xdr:col>
      <xdr:colOff>600075</xdr:colOff>
      <xdr:row>170</xdr:row>
      <xdr:rowOff>409575</xdr:rowOff>
    </xdr:to>
    <xdr:pic>
      <xdr:nvPicPr>
        <xdr:cNvPr id="1227" name="Subgraph-lovelycolibr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2828150"/>
          <a:ext cx="571500" cy="381000"/>
        </a:xfrm>
        <a:prstGeom prst="rect">
          <a:avLst/>
        </a:prstGeom>
        <a:ln>
          <a:noFill/>
        </a:ln>
      </xdr:spPr>
    </xdr:pic>
    <xdr:clientData/>
  </xdr:twoCellAnchor>
  <xdr:twoCellAnchor editAs="oneCell">
    <xdr:from>
      <xdr:col>1</xdr:col>
      <xdr:colOff>28575</xdr:colOff>
      <xdr:row>171</xdr:row>
      <xdr:rowOff>28575</xdr:rowOff>
    </xdr:from>
    <xdr:to>
      <xdr:col>1</xdr:col>
      <xdr:colOff>600075</xdr:colOff>
      <xdr:row>171</xdr:row>
      <xdr:rowOff>409575</xdr:rowOff>
    </xdr:to>
    <xdr:pic>
      <xdr:nvPicPr>
        <xdr:cNvPr id="1229" name="Subgraph-kinettehub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3256775"/>
          <a:ext cx="571500" cy="381000"/>
        </a:xfrm>
        <a:prstGeom prst="rect">
          <a:avLst/>
        </a:prstGeom>
        <a:ln>
          <a:noFill/>
        </a:ln>
      </xdr:spPr>
    </xdr:pic>
    <xdr:clientData/>
  </xdr:twoCellAnchor>
  <xdr:twoCellAnchor editAs="oneCell">
    <xdr:from>
      <xdr:col>1</xdr:col>
      <xdr:colOff>28575</xdr:colOff>
      <xdr:row>172</xdr:row>
      <xdr:rowOff>28575</xdr:rowOff>
    </xdr:from>
    <xdr:to>
      <xdr:col>1</xdr:col>
      <xdr:colOff>600075</xdr:colOff>
      <xdr:row>172</xdr:row>
      <xdr:rowOff>409575</xdr:rowOff>
    </xdr:to>
    <xdr:pic>
      <xdr:nvPicPr>
        <xdr:cNvPr id="1231" name="Subgraph-atstick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09650" y="73685400"/>
          <a:ext cx="571500" cy="381000"/>
        </a:xfrm>
        <a:prstGeom prst="rect">
          <a:avLst/>
        </a:prstGeom>
        <a:ln>
          <a:noFill/>
        </a:ln>
      </xdr:spPr>
    </xdr:pic>
    <xdr:clientData/>
  </xdr:twoCellAnchor>
  <xdr:twoCellAnchor editAs="oneCell">
    <xdr:from>
      <xdr:col>1</xdr:col>
      <xdr:colOff>28575</xdr:colOff>
      <xdr:row>173</xdr:row>
      <xdr:rowOff>28575</xdr:rowOff>
    </xdr:from>
    <xdr:to>
      <xdr:col>1</xdr:col>
      <xdr:colOff>600075</xdr:colOff>
      <xdr:row>173</xdr:row>
      <xdr:rowOff>409575</xdr:rowOff>
    </xdr:to>
    <xdr:pic>
      <xdr:nvPicPr>
        <xdr:cNvPr id="1233" name="Subgraph-alba_salud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4114025"/>
          <a:ext cx="571500" cy="381000"/>
        </a:xfrm>
        <a:prstGeom prst="rect">
          <a:avLst/>
        </a:prstGeom>
        <a:ln>
          <a:noFill/>
        </a:ln>
      </xdr:spPr>
    </xdr:pic>
    <xdr:clientData/>
  </xdr:twoCellAnchor>
  <xdr:twoCellAnchor editAs="oneCell">
    <xdr:from>
      <xdr:col>1</xdr:col>
      <xdr:colOff>28575</xdr:colOff>
      <xdr:row>174</xdr:row>
      <xdr:rowOff>28575</xdr:rowOff>
    </xdr:from>
    <xdr:to>
      <xdr:col>1</xdr:col>
      <xdr:colOff>600075</xdr:colOff>
      <xdr:row>174</xdr:row>
      <xdr:rowOff>409575</xdr:rowOff>
    </xdr:to>
    <xdr:pic>
      <xdr:nvPicPr>
        <xdr:cNvPr id="1235" name="Subgraph-vinyldat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4542650"/>
          <a:ext cx="571500" cy="381000"/>
        </a:xfrm>
        <a:prstGeom prst="rect">
          <a:avLst/>
        </a:prstGeom>
        <a:ln>
          <a:noFill/>
        </a:ln>
      </xdr:spPr>
    </xdr:pic>
    <xdr:clientData/>
  </xdr:twoCellAnchor>
  <xdr:twoCellAnchor editAs="oneCell">
    <xdr:from>
      <xdr:col>1</xdr:col>
      <xdr:colOff>28575</xdr:colOff>
      <xdr:row>175</xdr:row>
      <xdr:rowOff>28575</xdr:rowOff>
    </xdr:from>
    <xdr:to>
      <xdr:col>1</xdr:col>
      <xdr:colOff>600075</xdr:colOff>
      <xdr:row>175</xdr:row>
      <xdr:rowOff>409575</xdr:rowOff>
    </xdr:to>
    <xdr:pic>
      <xdr:nvPicPr>
        <xdr:cNvPr id="1237" name="Subgraph-bjoern_obrech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4971275"/>
          <a:ext cx="571500" cy="381000"/>
        </a:xfrm>
        <a:prstGeom prst="rect">
          <a:avLst/>
        </a:prstGeom>
        <a:ln>
          <a:noFill/>
        </a:ln>
      </xdr:spPr>
    </xdr:pic>
    <xdr:clientData/>
  </xdr:twoCellAnchor>
  <xdr:twoCellAnchor editAs="oneCell">
    <xdr:from>
      <xdr:col>1</xdr:col>
      <xdr:colOff>28575</xdr:colOff>
      <xdr:row>176</xdr:row>
      <xdr:rowOff>28575</xdr:rowOff>
    </xdr:from>
    <xdr:to>
      <xdr:col>1</xdr:col>
      <xdr:colOff>600075</xdr:colOff>
      <xdr:row>176</xdr:row>
      <xdr:rowOff>409575</xdr:rowOff>
    </xdr:to>
    <xdr:pic>
      <xdr:nvPicPr>
        <xdr:cNvPr id="1239" name="Subgraph-woleb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75399900"/>
          <a:ext cx="571500" cy="381000"/>
        </a:xfrm>
        <a:prstGeom prst="rect">
          <a:avLst/>
        </a:prstGeom>
        <a:ln>
          <a:noFill/>
        </a:ln>
      </xdr:spPr>
    </xdr:pic>
    <xdr:clientData/>
  </xdr:twoCellAnchor>
  <xdr:twoCellAnchor editAs="oneCell">
    <xdr:from>
      <xdr:col>1</xdr:col>
      <xdr:colOff>28575</xdr:colOff>
      <xdr:row>177</xdr:row>
      <xdr:rowOff>28575</xdr:rowOff>
    </xdr:from>
    <xdr:to>
      <xdr:col>1</xdr:col>
      <xdr:colOff>600075</xdr:colOff>
      <xdr:row>177</xdr:row>
      <xdr:rowOff>409575</xdr:rowOff>
    </xdr:to>
    <xdr:pic>
      <xdr:nvPicPr>
        <xdr:cNvPr id="1241" name="Subgraph-f_home34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5828525"/>
          <a:ext cx="571500" cy="381000"/>
        </a:xfrm>
        <a:prstGeom prst="rect">
          <a:avLst/>
        </a:prstGeom>
        <a:ln>
          <a:noFill/>
        </a:ln>
      </xdr:spPr>
    </xdr:pic>
    <xdr:clientData/>
  </xdr:twoCellAnchor>
  <xdr:twoCellAnchor editAs="oneCell">
    <xdr:from>
      <xdr:col>1</xdr:col>
      <xdr:colOff>28575</xdr:colOff>
      <xdr:row>178</xdr:row>
      <xdr:rowOff>28575</xdr:rowOff>
    </xdr:from>
    <xdr:to>
      <xdr:col>1</xdr:col>
      <xdr:colOff>600075</xdr:colOff>
      <xdr:row>178</xdr:row>
      <xdr:rowOff>409575</xdr:rowOff>
    </xdr:to>
    <xdr:pic>
      <xdr:nvPicPr>
        <xdr:cNvPr id="1243" name="Subgraph-besorgtebrgeri2"/>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09650" y="76257150"/>
          <a:ext cx="571500" cy="381000"/>
        </a:xfrm>
        <a:prstGeom prst="rect">
          <a:avLst/>
        </a:prstGeom>
        <a:ln>
          <a:noFill/>
        </a:ln>
      </xdr:spPr>
    </xdr:pic>
    <xdr:clientData/>
  </xdr:twoCellAnchor>
  <xdr:twoCellAnchor editAs="oneCell">
    <xdr:from>
      <xdr:col>1</xdr:col>
      <xdr:colOff>28575</xdr:colOff>
      <xdr:row>179</xdr:row>
      <xdr:rowOff>28575</xdr:rowOff>
    </xdr:from>
    <xdr:to>
      <xdr:col>1</xdr:col>
      <xdr:colOff>600075</xdr:colOff>
      <xdr:row>179</xdr:row>
      <xdr:rowOff>409575</xdr:rowOff>
    </xdr:to>
    <xdr:pic>
      <xdr:nvPicPr>
        <xdr:cNvPr id="1245" name="Subgraph-serclarrow"/>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76685775"/>
          <a:ext cx="571500" cy="381000"/>
        </a:xfrm>
        <a:prstGeom prst="rect">
          <a:avLst/>
        </a:prstGeom>
        <a:ln>
          <a:noFill/>
        </a:ln>
      </xdr:spPr>
    </xdr:pic>
    <xdr:clientData/>
  </xdr:twoCellAnchor>
  <xdr:twoCellAnchor editAs="oneCell">
    <xdr:from>
      <xdr:col>1</xdr:col>
      <xdr:colOff>28575</xdr:colOff>
      <xdr:row>180</xdr:row>
      <xdr:rowOff>28575</xdr:rowOff>
    </xdr:from>
    <xdr:to>
      <xdr:col>1</xdr:col>
      <xdr:colOff>600075</xdr:colOff>
      <xdr:row>180</xdr:row>
      <xdr:rowOff>409575</xdr:rowOff>
    </xdr:to>
    <xdr:pic>
      <xdr:nvPicPr>
        <xdr:cNvPr id="1247" name="Subgraph-pbruegg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77114400"/>
          <a:ext cx="571500" cy="381000"/>
        </a:xfrm>
        <a:prstGeom prst="rect">
          <a:avLst/>
        </a:prstGeom>
        <a:ln>
          <a:noFill/>
        </a:ln>
      </xdr:spPr>
    </xdr:pic>
    <xdr:clientData/>
  </xdr:twoCellAnchor>
  <xdr:twoCellAnchor editAs="oneCell">
    <xdr:from>
      <xdr:col>1</xdr:col>
      <xdr:colOff>28575</xdr:colOff>
      <xdr:row>181</xdr:row>
      <xdr:rowOff>28575</xdr:rowOff>
    </xdr:from>
    <xdr:to>
      <xdr:col>1</xdr:col>
      <xdr:colOff>600075</xdr:colOff>
      <xdr:row>181</xdr:row>
      <xdr:rowOff>409575</xdr:rowOff>
    </xdr:to>
    <xdr:pic>
      <xdr:nvPicPr>
        <xdr:cNvPr id="1249" name="Subgraph-gerotar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09650" y="77543025"/>
          <a:ext cx="571500" cy="381000"/>
        </a:xfrm>
        <a:prstGeom prst="rect">
          <a:avLst/>
        </a:prstGeom>
        <a:ln>
          <a:noFill/>
        </a:ln>
      </xdr:spPr>
    </xdr:pic>
    <xdr:clientData/>
  </xdr:twoCellAnchor>
  <xdr:twoCellAnchor editAs="oneCell">
    <xdr:from>
      <xdr:col>1</xdr:col>
      <xdr:colOff>28575</xdr:colOff>
      <xdr:row>182</xdr:row>
      <xdr:rowOff>28575</xdr:rowOff>
    </xdr:from>
    <xdr:to>
      <xdr:col>1</xdr:col>
      <xdr:colOff>600075</xdr:colOff>
      <xdr:row>182</xdr:row>
      <xdr:rowOff>409575</xdr:rowOff>
    </xdr:to>
    <xdr:pic>
      <xdr:nvPicPr>
        <xdr:cNvPr id="1251" name="Subgraph-gonzalofotogra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7971650"/>
          <a:ext cx="571500" cy="381000"/>
        </a:xfrm>
        <a:prstGeom prst="rect">
          <a:avLst/>
        </a:prstGeom>
        <a:ln>
          <a:noFill/>
        </a:ln>
      </xdr:spPr>
    </xdr:pic>
    <xdr:clientData/>
  </xdr:twoCellAnchor>
  <xdr:twoCellAnchor editAs="oneCell">
    <xdr:from>
      <xdr:col>1</xdr:col>
      <xdr:colOff>28575</xdr:colOff>
      <xdr:row>183</xdr:row>
      <xdr:rowOff>28575</xdr:rowOff>
    </xdr:from>
    <xdr:to>
      <xdr:col>1</xdr:col>
      <xdr:colOff>600075</xdr:colOff>
      <xdr:row>183</xdr:row>
      <xdr:rowOff>409575</xdr:rowOff>
    </xdr:to>
    <xdr:pic>
      <xdr:nvPicPr>
        <xdr:cNvPr id="1253" name="Subgraph-bremerguen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78400275"/>
          <a:ext cx="571500" cy="381000"/>
        </a:xfrm>
        <a:prstGeom prst="rect">
          <a:avLst/>
        </a:prstGeom>
        <a:ln>
          <a:noFill/>
        </a:ln>
      </xdr:spPr>
    </xdr:pic>
    <xdr:clientData/>
  </xdr:twoCellAnchor>
  <xdr:twoCellAnchor editAs="oneCell">
    <xdr:from>
      <xdr:col>1</xdr:col>
      <xdr:colOff>28575</xdr:colOff>
      <xdr:row>184</xdr:row>
      <xdr:rowOff>28575</xdr:rowOff>
    </xdr:from>
    <xdr:to>
      <xdr:col>1</xdr:col>
      <xdr:colOff>600075</xdr:colOff>
      <xdr:row>184</xdr:row>
      <xdr:rowOff>409575</xdr:rowOff>
    </xdr:to>
    <xdr:pic>
      <xdr:nvPicPr>
        <xdr:cNvPr id="1255" name="Subgraph-ipinky77"/>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09650" y="78828900"/>
          <a:ext cx="571500" cy="381000"/>
        </a:xfrm>
        <a:prstGeom prst="rect">
          <a:avLst/>
        </a:prstGeom>
        <a:ln>
          <a:noFill/>
        </a:ln>
      </xdr:spPr>
    </xdr:pic>
    <xdr:clientData/>
  </xdr:twoCellAnchor>
  <xdr:twoCellAnchor editAs="oneCell">
    <xdr:from>
      <xdr:col>1</xdr:col>
      <xdr:colOff>28575</xdr:colOff>
      <xdr:row>185</xdr:row>
      <xdr:rowOff>28575</xdr:rowOff>
    </xdr:from>
    <xdr:to>
      <xdr:col>1</xdr:col>
      <xdr:colOff>600075</xdr:colOff>
      <xdr:row>185</xdr:row>
      <xdr:rowOff>409575</xdr:rowOff>
    </xdr:to>
    <xdr:pic>
      <xdr:nvPicPr>
        <xdr:cNvPr id="1257" name="Subgraph-mister_eich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9257525"/>
          <a:ext cx="571500" cy="381000"/>
        </a:xfrm>
        <a:prstGeom prst="rect">
          <a:avLst/>
        </a:prstGeom>
        <a:ln>
          <a:noFill/>
        </a:ln>
      </xdr:spPr>
    </xdr:pic>
    <xdr:clientData/>
  </xdr:twoCellAnchor>
  <xdr:twoCellAnchor editAs="oneCell">
    <xdr:from>
      <xdr:col>1</xdr:col>
      <xdr:colOff>28575</xdr:colOff>
      <xdr:row>186</xdr:row>
      <xdr:rowOff>28575</xdr:rowOff>
    </xdr:from>
    <xdr:to>
      <xdr:col>1</xdr:col>
      <xdr:colOff>600075</xdr:colOff>
      <xdr:row>186</xdr:row>
      <xdr:rowOff>409575</xdr:rowOff>
    </xdr:to>
    <xdr:pic>
      <xdr:nvPicPr>
        <xdr:cNvPr id="1259" name="Subgraph-redfish6573054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79686150"/>
          <a:ext cx="571500" cy="381000"/>
        </a:xfrm>
        <a:prstGeom prst="rect">
          <a:avLst/>
        </a:prstGeom>
        <a:ln>
          <a:noFill/>
        </a:ln>
      </xdr:spPr>
    </xdr:pic>
    <xdr:clientData/>
  </xdr:twoCellAnchor>
  <xdr:twoCellAnchor editAs="oneCell">
    <xdr:from>
      <xdr:col>1</xdr:col>
      <xdr:colOff>28575</xdr:colOff>
      <xdr:row>187</xdr:row>
      <xdr:rowOff>28575</xdr:rowOff>
    </xdr:from>
    <xdr:to>
      <xdr:col>1</xdr:col>
      <xdr:colOff>600075</xdr:colOff>
      <xdr:row>187</xdr:row>
      <xdr:rowOff>409575</xdr:rowOff>
    </xdr:to>
    <xdr:pic>
      <xdr:nvPicPr>
        <xdr:cNvPr id="1261" name="Subgraph-appleretweetbo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80114775"/>
          <a:ext cx="571500" cy="381000"/>
        </a:xfrm>
        <a:prstGeom prst="rect">
          <a:avLst/>
        </a:prstGeom>
        <a:ln>
          <a:noFill/>
        </a:ln>
      </xdr:spPr>
    </xdr:pic>
    <xdr:clientData/>
  </xdr:twoCellAnchor>
  <xdr:twoCellAnchor editAs="oneCell">
    <xdr:from>
      <xdr:col>1</xdr:col>
      <xdr:colOff>28575</xdr:colOff>
      <xdr:row>188</xdr:row>
      <xdr:rowOff>28575</xdr:rowOff>
    </xdr:from>
    <xdr:to>
      <xdr:col>1</xdr:col>
      <xdr:colOff>600075</xdr:colOff>
      <xdr:row>188</xdr:row>
      <xdr:rowOff>409575</xdr:rowOff>
    </xdr:to>
    <xdr:pic>
      <xdr:nvPicPr>
        <xdr:cNvPr id="1263" name="Subgraph-schutzmaskenka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09650" y="80543400"/>
          <a:ext cx="571500" cy="381000"/>
        </a:xfrm>
        <a:prstGeom prst="rect">
          <a:avLst/>
        </a:prstGeom>
        <a:ln>
          <a:noFill/>
        </a:ln>
      </xdr:spPr>
    </xdr:pic>
    <xdr:clientData/>
  </xdr:twoCellAnchor>
  <xdr:twoCellAnchor editAs="oneCell">
    <xdr:from>
      <xdr:col>1</xdr:col>
      <xdr:colOff>28575</xdr:colOff>
      <xdr:row>189</xdr:row>
      <xdr:rowOff>28575</xdr:rowOff>
    </xdr:from>
    <xdr:to>
      <xdr:col>1</xdr:col>
      <xdr:colOff>600075</xdr:colOff>
      <xdr:row>189</xdr:row>
      <xdr:rowOff>409575</xdr:rowOff>
    </xdr:to>
    <xdr:pic>
      <xdr:nvPicPr>
        <xdr:cNvPr id="1265" name="Subgraph-antjehermena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80972025"/>
          <a:ext cx="571500" cy="381000"/>
        </a:xfrm>
        <a:prstGeom prst="rect">
          <a:avLst/>
        </a:prstGeom>
        <a:ln>
          <a:noFill/>
        </a:ln>
      </xdr:spPr>
    </xdr:pic>
    <xdr:clientData/>
  </xdr:twoCellAnchor>
  <xdr:twoCellAnchor editAs="oneCell">
    <xdr:from>
      <xdr:col>1</xdr:col>
      <xdr:colOff>28575</xdr:colOff>
      <xdr:row>190</xdr:row>
      <xdr:rowOff>28575</xdr:rowOff>
    </xdr:from>
    <xdr:to>
      <xdr:col>1</xdr:col>
      <xdr:colOff>600075</xdr:colOff>
      <xdr:row>190</xdr:row>
      <xdr:rowOff>409575</xdr:rowOff>
    </xdr:to>
    <xdr:pic>
      <xdr:nvPicPr>
        <xdr:cNvPr id="1267" name="Subgraph-lawandwom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81400650"/>
          <a:ext cx="571500" cy="381000"/>
        </a:xfrm>
        <a:prstGeom prst="rect">
          <a:avLst/>
        </a:prstGeom>
        <a:ln>
          <a:noFill/>
        </a:ln>
      </xdr:spPr>
    </xdr:pic>
    <xdr:clientData/>
  </xdr:twoCellAnchor>
  <xdr:twoCellAnchor editAs="oneCell">
    <xdr:from>
      <xdr:col>1</xdr:col>
      <xdr:colOff>28575</xdr:colOff>
      <xdr:row>191</xdr:row>
      <xdr:rowOff>28575</xdr:rowOff>
    </xdr:from>
    <xdr:to>
      <xdr:col>1</xdr:col>
      <xdr:colOff>600075</xdr:colOff>
      <xdr:row>191</xdr:row>
      <xdr:rowOff>409575</xdr:rowOff>
    </xdr:to>
    <xdr:pic>
      <xdr:nvPicPr>
        <xdr:cNvPr id="1269" name="Subgraph-evoweb2015"/>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81829275"/>
          <a:ext cx="571500" cy="381000"/>
        </a:xfrm>
        <a:prstGeom prst="rect">
          <a:avLst/>
        </a:prstGeom>
        <a:ln>
          <a:noFill/>
        </a:ln>
      </xdr:spPr>
    </xdr:pic>
    <xdr:clientData/>
  </xdr:twoCellAnchor>
  <xdr:twoCellAnchor editAs="oneCell">
    <xdr:from>
      <xdr:col>1</xdr:col>
      <xdr:colOff>28575</xdr:colOff>
      <xdr:row>192</xdr:row>
      <xdr:rowOff>28575</xdr:rowOff>
    </xdr:from>
    <xdr:to>
      <xdr:col>1</xdr:col>
      <xdr:colOff>600075</xdr:colOff>
      <xdr:row>192</xdr:row>
      <xdr:rowOff>409575</xdr:rowOff>
    </xdr:to>
    <xdr:pic>
      <xdr:nvPicPr>
        <xdr:cNvPr id="1271" name="Subgraph-schmitt2330666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82257900"/>
          <a:ext cx="571500" cy="381000"/>
        </a:xfrm>
        <a:prstGeom prst="rect">
          <a:avLst/>
        </a:prstGeom>
        <a:ln>
          <a:noFill/>
        </a:ln>
      </xdr:spPr>
    </xdr:pic>
    <xdr:clientData/>
  </xdr:twoCellAnchor>
  <xdr:twoCellAnchor editAs="oneCell">
    <xdr:from>
      <xdr:col>1</xdr:col>
      <xdr:colOff>28575</xdr:colOff>
      <xdr:row>193</xdr:row>
      <xdr:rowOff>28575</xdr:rowOff>
    </xdr:from>
    <xdr:to>
      <xdr:col>1</xdr:col>
      <xdr:colOff>600075</xdr:colOff>
      <xdr:row>193</xdr:row>
      <xdr:rowOff>409575</xdr:rowOff>
    </xdr:to>
    <xdr:pic>
      <xdr:nvPicPr>
        <xdr:cNvPr id="1273" name="Subgraph-helenehargeshe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82686525"/>
          <a:ext cx="571500" cy="381000"/>
        </a:xfrm>
        <a:prstGeom prst="rect">
          <a:avLst/>
        </a:prstGeom>
        <a:ln>
          <a:noFill/>
        </a:ln>
      </xdr:spPr>
    </xdr:pic>
    <xdr:clientData/>
  </xdr:twoCellAnchor>
  <xdr:twoCellAnchor editAs="oneCell">
    <xdr:from>
      <xdr:col>1</xdr:col>
      <xdr:colOff>28575</xdr:colOff>
      <xdr:row>194</xdr:row>
      <xdr:rowOff>28575</xdr:rowOff>
    </xdr:from>
    <xdr:to>
      <xdr:col>1</xdr:col>
      <xdr:colOff>600075</xdr:colOff>
      <xdr:row>194</xdr:row>
      <xdr:rowOff>409575</xdr:rowOff>
    </xdr:to>
    <xdr:pic>
      <xdr:nvPicPr>
        <xdr:cNvPr id="1275" name="Subgraph-eric_maechl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83115150"/>
          <a:ext cx="571500" cy="381000"/>
        </a:xfrm>
        <a:prstGeom prst="rect">
          <a:avLst/>
        </a:prstGeom>
        <a:ln>
          <a:noFill/>
        </a:ln>
      </xdr:spPr>
    </xdr:pic>
    <xdr:clientData/>
  </xdr:twoCellAnchor>
  <xdr:twoCellAnchor editAs="oneCell">
    <xdr:from>
      <xdr:col>1</xdr:col>
      <xdr:colOff>28575</xdr:colOff>
      <xdr:row>195</xdr:row>
      <xdr:rowOff>28575</xdr:rowOff>
    </xdr:from>
    <xdr:to>
      <xdr:col>1</xdr:col>
      <xdr:colOff>600075</xdr:colOff>
      <xdr:row>195</xdr:row>
      <xdr:rowOff>409575</xdr:rowOff>
    </xdr:to>
    <xdr:pic>
      <xdr:nvPicPr>
        <xdr:cNvPr id="1277" name="Subgraph-sr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83543775"/>
          <a:ext cx="571500" cy="381000"/>
        </a:xfrm>
        <a:prstGeom prst="rect">
          <a:avLst/>
        </a:prstGeom>
        <a:ln>
          <a:noFill/>
        </a:ln>
      </xdr:spPr>
    </xdr:pic>
    <xdr:clientData/>
  </xdr:twoCellAnchor>
  <xdr:twoCellAnchor editAs="oneCell">
    <xdr:from>
      <xdr:col>1</xdr:col>
      <xdr:colOff>28575</xdr:colOff>
      <xdr:row>196</xdr:row>
      <xdr:rowOff>28575</xdr:rowOff>
    </xdr:from>
    <xdr:to>
      <xdr:col>1</xdr:col>
      <xdr:colOff>600075</xdr:colOff>
      <xdr:row>196</xdr:row>
      <xdr:rowOff>409575</xdr:rowOff>
    </xdr:to>
    <xdr:pic>
      <xdr:nvPicPr>
        <xdr:cNvPr id="1279" name="Subgraph-karlerba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83972400"/>
          <a:ext cx="571500" cy="381000"/>
        </a:xfrm>
        <a:prstGeom prst="rect">
          <a:avLst/>
        </a:prstGeom>
        <a:ln>
          <a:noFill/>
        </a:ln>
      </xdr:spPr>
    </xdr:pic>
    <xdr:clientData/>
  </xdr:twoCellAnchor>
  <xdr:twoCellAnchor editAs="oneCell">
    <xdr:from>
      <xdr:col>1</xdr:col>
      <xdr:colOff>28575</xdr:colOff>
      <xdr:row>197</xdr:row>
      <xdr:rowOff>28575</xdr:rowOff>
    </xdr:from>
    <xdr:to>
      <xdr:col>1</xdr:col>
      <xdr:colOff>600075</xdr:colOff>
      <xdr:row>197</xdr:row>
      <xdr:rowOff>409575</xdr:rowOff>
    </xdr:to>
    <xdr:pic>
      <xdr:nvPicPr>
        <xdr:cNvPr id="1281" name="Subgraph-alessiaagal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09650" y="84401025"/>
          <a:ext cx="571500" cy="381000"/>
        </a:xfrm>
        <a:prstGeom prst="rect">
          <a:avLst/>
        </a:prstGeom>
        <a:ln>
          <a:noFill/>
        </a:ln>
      </xdr:spPr>
    </xdr:pic>
    <xdr:clientData/>
  </xdr:twoCellAnchor>
  <xdr:twoCellAnchor editAs="oneCell">
    <xdr:from>
      <xdr:col>1</xdr:col>
      <xdr:colOff>28575</xdr:colOff>
      <xdr:row>198</xdr:row>
      <xdr:rowOff>28575</xdr:rowOff>
    </xdr:from>
    <xdr:to>
      <xdr:col>1</xdr:col>
      <xdr:colOff>600075</xdr:colOff>
      <xdr:row>198</xdr:row>
      <xdr:rowOff>409575</xdr:rowOff>
    </xdr:to>
    <xdr:pic>
      <xdr:nvPicPr>
        <xdr:cNvPr id="1283" name="Subgraph-berliner140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84829650"/>
          <a:ext cx="571500" cy="381000"/>
        </a:xfrm>
        <a:prstGeom prst="rect">
          <a:avLst/>
        </a:prstGeom>
        <a:ln>
          <a:noFill/>
        </a:ln>
      </xdr:spPr>
    </xdr:pic>
    <xdr:clientData/>
  </xdr:twoCellAnchor>
  <xdr:twoCellAnchor editAs="oneCell">
    <xdr:from>
      <xdr:col>1</xdr:col>
      <xdr:colOff>28575</xdr:colOff>
      <xdr:row>199</xdr:row>
      <xdr:rowOff>28575</xdr:rowOff>
    </xdr:from>
    <xdr:to>
      <xdr:col>1</xdr:col>
      <xdr:colOff>600075</xdr:colOff>
      <xdr:row>199</xdr:row>
      <xdr:rowOff>409575</xdr:rowOff>
    </xdr:to>
    <xdr:pic>
      <xdr:nvPicPr>
        <xdr:cNvPr id="1285" name="Subgraph-wysswilhel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85258275"/>
          <a:ext cx="571500" cy="381000"/>
        </a:xfrm>
        <a:prstGeom prst="rect">
          <a:avLst/>
        </a:prstGeom>
        <a:ln>
          <a:noFill/>
        </a:ln>
      </xdr:spPr>
    </xdr:pic>
    <xdr:clientData/>
  </xdr:twoCellAnchor>
  <xdr:twoCellAnchor editAs="oneCell">
    <xdr:from>
      <xdr:col>1</xdr:col>
      <xdr:colOff>28575</xdr:colOff>
      <xdr:row>200</xdr:row>
      <xdr:rowOff>28575</xdr:rowOff>
    </xdr:from>
    <xdr:to>
      <xdr:col>1</xdr:col>
      <xdr:colOff>600075</xdr:colOff>
      <xdr:row>200</xdr:row>
      <xdr:rowOff>409575</xdr:rowOff>
    </xdr:to>
    <xdr:pic>
      <xdr:nvPicPr>
        <xdr:cNvPr id="1287" name="Subgraph-carser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09650" y="85686900"/>
          <a:ext cx="571500" cy="381000"/>
        </a:xfrm>
        <a:prstGeom prst="rect">
          <a:avLst/>
        </a:prstGeom>
        <a:ln>
          <a:noFill/>
        </a:ln>
      </xdr:spPr>
    </xdr:pic>
    <xdr:clientData/>
  </xdr:twoCellAnchor>
  <xdr:twoCellAnchor editAs="oneCell">
    <xdr:from>
      <xdr:col>1</xdr:col>
      <xdr:colOff>28575</xdr:colOff>
      <xdr:row>201</xdr:row>
      <xdr:rowOff>28575</xdr:rowOff>
    </xdr:from>
    <xdr:to>
      <xdr:col>1</xdr:col>
      <xdr:colOff>600075</xdr:colOff>
      <xdr:row>201</xdr:row>
      <xdr:rowOff>409575</xdr:rowOff>
    </xdr:to>
    <xdr:pic>
      <xdr:nvPicPr>
        <xdr:cNvPr id="1289" name="Subgraph-natasja_somm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86115525"/>
          <a:ext cx="571500" cy="381000"/>
        </a:xfrm>
        <a:prstGeom prst="rect">
          <a:avLst/>
        </a:prstGeom>
        <a:ln>
          <a:noFill/>
        </a:ln>
      </xdr:spPr>
    </xdr:pic>
    <xdr:clientData/>
  </xdr:twoCellAnchor>
  <xdr:twoCellAnchor editAs="oneCell">
    <xdr:from>
      <xdr:col>1</xdr:col>
      <xdr:colOff>28575</xdr:colOff>
      <xdr:row>202</xdr:row>
      <xdr:rowOff>28575</xdr:rowOff>
    </xdr:from>
    <xdr:to>
      <xdr:col>1</xdr:col>
      <xdr:colOff>600075</xdr:colOff>
      <xdr:row>202</xdr:row>
      <xdr:rowOff>409575</xdr:rowOff>
    </xdr:to>
    <xdr:pic>
      <xdr:nvPicPr>
        <xdr:cNvPr id="1291" name="Subgraph-skepte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86544150"/>
          <a:ext cx="571500" cy="381000"/>
        </a:xfrm>
        <a:prstGeom prst="rect">
          <a:avLst/>
        </a:prstGeom>
        <a:ln>
          <a:noFill/>
        </a:ln>
      </xdr:spPr>
    </xdr:pic>
    <xdr:clientData/>
  </xdr:twoCellAnchor>
  <xdr:twoCellAnchor editAs="oneCell">
    <xdr:from>
      <xdr:col>1</xdr:col>
      <xdr:colOff>28575</xdr:colOff>
      <xdr:row>203</xdr:row>
      <xdr:rowOff>28575</xdr:rowOff>
    </xdr:from>
    <xdr:to>
      <xdr:col>1</xdr:col>
      <xdr:colOff>600075</xdr:colOff>
      <xdr:row>203</xdr:row>
      <xdr:rowOff>409575</xdr:rowOff>
    </xdr:to>
    <xdr:pic>
      <xdr:nvPicPr>
        <xdr:cNvPr id="1293" name="Subgraph-ecom_k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86972775"/>
          <a:ext cx="571500" cy="381000"/>
        </a:xfrm>
        <a:prstGeom prst="rect">
          <a:avLst/>
        </a:prstGeom>
        <a:ln>
          <a:noFill/>
        </a:ln>
      </xdr:spPr>
    </xdr:pic>
    <xdr:clientData/>
  </xdr:twoCellAnchor>
  <xdr:twoCellAnchor editAs="oneCell">
    <xdr:from>
      <xdr:col>1</xdr:col>
      <xdr:colOff>28575</xdr:colOff>
      <xdr:row>204</xdr:row>
      <xdr:rowOff>28575</xdr:rowOff>
    </xdr:from>
    <xdr:to>
      <xdr:col>1</xdr:col>
      <xdr:colOff>600075</xdr:colOff>
      <xdr:row>204</xdr:row>
      <xdr:rowOff>409575</xdr:rowOff>
    </xdr:to>
    <xdr:pic>
      <xdr:nvPicPr>
        <xdr:cNvPr id="1295" name="Subgraph-hoidu13"/>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09650" y="87401400"/>
          <a:ext cx="571500" cy="381000"/>
        </a:xfrm>
        <a:prstGeom prst="rect">
          <a:avLst/>
        </a:prstGeom>
        <a:ln>
          <a:noFill/>
        </a:ln>
      </xdr:spPr>
    </xdr:pic>
    <xdr:clientData/>
  </xdr:twoCellAnchor>
  <xdr:twoCellAnchor editAs="oneCell">
    <xdr:from>
      <xdr:col>1</xdr:col>
      <xdr:colOff>28575</xdr:colOff>
      <xdr:row>205</xdr:row>
      <xdr:rowOff>28575</xdr:rowOff>
    </xdr:from>
    <xdr:to>
      <xdr:col>1</xdr:col>
      <xdr:colOff>600075</xdr:colOff>
      <xdr:row>205</xdr:row>
      <xdr:rowOff>409575</xdr:rowOff>
    </xdr:to>
    <xdr:pic>
      <xdr:nvPicPr>
        <xdr:cNvPr id="1297" name="Subgraph-ppsd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87830025"/>
          <a:ext cx="571500" cy="381000"/>
        </a:xfrm>
        <a:prstGeom prst="rect">
          <a:avLst/>
        </a:prstGeom>
        <a:ln>
          <a:noFill/>
        </a:ln>
      </xdr:spPr>
    </xdr:pic>
    <xdr:clientData/>
  </xdr:twoCellAnchor>
  <xdr:twoCellAnchor editAs="oneCell">
    <xdr:from>
      <xdr:col>1</xdr:col>
      <xdr:colOff>28575</xdr:colOff>
      <xdr:row>206</xdr:row>
      <xdr:rowOff>28575</xdr:rowOff>
    </xdr:from>
    <xdr:to>
      <xdr:col>1</xdr:col>
      <xdr:colOff>600075</xdr:colOff>
      <xdr:row>206</xdr:row>
      <xdr:rowOff>409575</xdr:rowOff>
    </xdr:to>
    <xdr:pic>
      <xdr:nvPicPr>
        <xdr:cNvPr id="1299" name="Subgraph-langstrumpfpip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09650" y="88258650"/>
          <a:ext cx="571500" cy="381000"/>
        </a:xfrm>
        <a:prstGeom prst="rect">
          <a:avLst/>
        </a:prstGeom>
        <a:ln>
          <a:noFill/>
        </a:ln>
      </xdr:spPr>
    </xdr:pic>
    <xdr:clientData/>
  </xdr:twoCellAnchor>
  <xdr:twoCellAnchor editAs="oneCell">
    <xdr:from>
      <xdr:col>1</xdr:col>
      <xdr:colOff>28575</xdr:colOff>
      <xdr:row>207</xdr:row>
      <xdr:rowOff>28575</xdr:rowOff>
    </xdr:from>
    <xdr:to>
      <xdr:col>1</xdr:col>
      <xdr:colOff>600075</xdr:colOff>
      <xdr:row>207</xdr:row>
      <xdr:rowOff>409575</xdr:rowOff>
    </xdr:to>
    <xdr:pic>
      <xdr:nvPicPr>
        <xdr:cNvPr id="1301" name="Subgraph-minlimarti"/>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09650" y="88687275"/>
          <a:ext cx="571500" cy="381000"/>
        </a:xfrm>
        <a:prstGeom prst="rect">
          <a:avLst/>
        </a:prstGeom>
        <a:ln>
          <a:noFill/>
        </a:ln>
      </xdr:spPr>
    </xdr:pic>
    <xdr:clientData/>
  </xdr:twoCellAnchor>
  <xdr:twoCellAnchor editAs="oneCell">
    <xdr:from>
      <xdr:col>1</xdr:col>
      <xdr:colOff>28575</xdr:colOff>
      <xdr:row>208</xdr:row>
      <xdr:rowOff>28575</xdr:rowOff>
    </xdr:from>
    <xdr:to>
      <xdr:col>1</xdr:col>
      <xdr:colOff>600075</xdr:colOff>
      <xdr:row>208</xdr:row>
      <xdr:rowOff>409575</xdr:rowOff>
    </xdr:to>
    <xdr:pic>
      <xdr:nvPicPr>
        <xdr:cNvPr id="1303" name="Subgraph-clafvaud"/>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09650" y="89115900"/>
          <a:ext cx="571500" cy="381000"/>
        </a:xfrm>
        <a:prstGeom prst="rect">
          <a:avLst/>
        </a:prstGeom>
        <a:ln>
          <a:noFill/>
        </a:ln>
      </xdr:spPr>
    </xdr:pic>
    <xdr:clientData/>
  </xdr:twoCellAnchor>
  <xdr:twoCellAnchor editAs="oneCell">
    <xdr:from>
      <xdr:col>1</xdr:col>
      <xdr:colOff>28575</xdr:colOff>
      <xdr:row>209</xdr:row>
      <xdr:rowOff>28575</xdr:rowOff>
    </xdr:from>
    <xdr:to>
      <xdr:col>1</xdr:col>
      <xdr:colOff>600075</xdr:colOff>
      <xdr:row>209</xdr:row>
      <xdr:rowOff>409575</xdr:rowOff>
    </xdr:to>
    <xdr:pic>
      <xdr:nvPicPr>
        <xdr:cNvPr id="1305" name="Subgraph-alliancef_fr"/>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09650" y="89544525"/>
          <a:ext cx="571500" cy="381000"/>
        </a:xfrm>
        <a:prstGeom prst="rect">
          <a:avLst/>
        </a:prstGeom>
        <a:ln>
          <a:noFill/>
        </a:ln>
      </xdr:spPr>
    </xdr:pic>
    <xdr:clientData/>
  </xdr:twoCellAnchor>
  <xdr:twoCellAnchor editAs="oneCell">
    <xdr:from>
      <xdr:col>1</xdr:col>
      <xdr:colOff>28575</xdr:colOff>
      <xdr:row>210</xdr:row>
      <xdr:rowOff>28575</xdr:rowOff>
    </xdr:from>
    <xdr:to>
      <xdr:col>1</xdr:col>
      <xdr:colOff>600075</xdr:colOff>
      <xdr:row>210</xdr:row>
      <xdr:rowOff>409575</xdr:rowOff>
    </xdr:to>
    <xdr:pic>
      <xdr:nvPicPr>
        <xdr:cNvPr id="1307" name="Subgraph-gleannmyll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89973150"/>
          <a:ext cx="571500" cy="381000"/>
        </a:xfrm>
        <a:prstGeom prst="rect">
          <a:avLst/>
        </a:prstGeom>
        <a:ln>
          <a:noFill/>
        </a:ln>
      </xdr:spPr>
    </xdr:pic>
    <xdr:clientData/>
  </xdr:twoCellAnchor>
  <xdr:twoCellAnchor editAs="oneCell">
    <xdr:from>
      <xdr:col>1</xdr:col>
      <xdr:colOff>28575</xdr:colOff>
      <xdr:row>211</xdr:row>
      <xdr:rowOff>28575</xdr:rowOff>
    </xdr:from>
    <xdr:to>
      <xdr:col>1</xdr:col>
      <xdr:colOff>600075</xdr:colOff>
      <xdr:row>211</xdr:row>
      <xdr:rowOff>409575</xdr:rowOff>
    </xdr:to>
    <xdr:pic>
      <xdr:nvPicPr>
        <xdr:cNvPr id="1309" name="Subgraph-ejpd_dfjp_dfg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9650" y="90401775"/>
          <a:ext cx="571500" cy="381000"/>
        </a:xfrm>
        <a:prstGeom prst="rect">
          <a:avLst/>
        </a:prstGeom>
        <a:ln>
          <a:noFill/>
        </a:ln>
      </xdr:spPr>
    </xdr:pic>
    <xdr:clientData/>
  </xdr:twoCellAnchor>
  <xdr:twoCellAnchor editAs="oneCell">
    <xdr:from>
      <xdr:col>1</xdr:col>
      <xdr:colOff>28575</xdr:colOff>
      <xdr:row>212</xdr:row>
      <xdr:rowOff>28575</xdr:rowOff>
    </xdr:from>
    <xdr:to>
      <xdr:col>1</xdr:col>
      <xdr:colOff>600075</xdr:colOff>
      <xdr:row>212</xdr:row>
      <xdr:rowOff>409575</xdr:rowOff>
    </xdr:to>
    <xdr:pic>
      <xdr:nvPicPr>
        <xdr:cNvPr id="1311" name="Subgraph-gruenenetzwe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90830400"/>
          <a:ext cx="571500" cy="381000"/>
        </a:xfrm>
        <a:prstGeom prst="rect">
          <a:avLst/>
        </a:prstGeom>
        <a:ln>
          <a:noFill/>
        </a:ln>
      </xdr:spPr>
    </xdr:pic>
    <xdr:clientData/>
  </xdr:twoCellAnchor>
  <xdr:twoCellAnchor editAs="oneCell">
    <xdr:from>
      <xdr:col>1</xdr:col>
      <xdr:colOff>28575</xdr:colOff>
      <xdr:row>213</xdr:row>
      <xdr:rowOff>28575</xdr:rowOff>
    </xdr:from>
    <xdr:to>
      <xdr:col>1</xdr:col>
      <xdr:colOff>600075</xdr:colOff>
      <xdr:row>213</xdr:row>
      <xdr:rowOff>409575</xdr:rowOff>
    </xdr:to>
    <xdr:pic>
      <xdr:nvPicPr>
        <xdr:cNvPr id="1313" name="Subgraph-gruenezueri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91259025"/>
          <a:ext cx="571500" cy="381000"/>
        </a:xfrm>
        <a:prstGeom prst="rect">
          <a:avLst/>
        </a:prstGeom>
        <a:ln>
          <a:noFill/>
        </a:ln>
      </xdr:spPr>
    </xdr:pic>
    <xdr:clientData/>
  </xdr:twoCellAnchor>
  <xdr:twoCellAnchor editAs="oneCell">
    <xdr:from>
      <xdr:col>1</xdr:col>
      <xdr:colOff>28575</xdr:colOff>
      <xdr:row>214</xdr:row>
      <xdr:rowOff>28575</xdr:rowOff>
    </xdr:from>
    <xdr:to>
      <xdr:col>1</xdr:col>
      <xdr:colOff>600075</xdr:colOff>
      <xdr:row>214</xdr:row>
      <xdr:rowOff>409575</xdr:rowOff>
    </xdr:to>
    <xdr:pic>
      <xdr:nvPicPr>
        <xdr:cNvPr id="1315" name="Subgraph-1quol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9650" y="91687650"/>
          <a:ext cx="571500" cy="381000"/>
        </a:xfrm>
        <a:prstGeom prst="rect">
          <a:avLst/>
        </a:prstGeom>
        <a:ln>
          <a:noFill/>
        </a:ln>
      </xdr:spPr>
    </xdr:pic>
    <xdr:clientData/>
  </xdr:twoCellAnchor>
  <xdr:twoCellAnchor editAs="oneCell">
    <xdr:from>
      <xdr:col>1</xdr:col>
      <xdr:colOff>28575</xdr:colOff>
      <xdr:row>215</xdr:row>
      <xdr:rowOff>28575</xdr:rowOff>
    </xdr:from>
    <xdr:to>
      <xdr:col>1</xdr:col>
      <xdr:colOff>600075</xdr:colOff>
      <xdr:row>215</xdr:row>
      <xdr:rowOff>409575</xdr:rowOff>
    </xdr:to>
    <xdr:pic>
      <xdr:nvPicPr>
        <xdr:cNvPr id="1317" name="Subgraph-lisawitzig5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09650" y="92116275"/>
          <a:ext cx="571500" cy="381000"/>
        </a:xfrm>
        <a:prstGeom prst="rect">
          <a:avLst/>
        </a:prstGeom>
        <a:ln>
          <a:noFill/>
        </a:ln>
      </xdr:spPr>
    </xdr:pic>
    <xdr:clientData/>
  </xdr:twoCellAnchor>
  <xdr:twoCellAnchor editAs="oneCell">
    <xdr:from>
      <xdr:col>1</xdr:col>
      <xdr:colOff>28575</xdr:colOff>
      <xdr:row>216</xdr:row>
      <xdr:rowOff>28575</xdr:rowOff>
    </xdr:from>
    <xdr:to>
      <xdr:col>1</xdr:col>
      <xdr:colOff>600075</xdr:colOff>
      <xdr:row>216</xdr:row>
      <xdr:rowOff>409575</xdr:rowOff>
    </xdr:to>
    <xdr:pic>
      <xdr:nvPicPr>
        <xdr:cNvPr id="1319" name="Subgraph-1_airdefend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09650" y="92544900"/>
          <a:ext cx="571500" cy="381000"/>
        </a:xfrm>
        <a:prstGeom prst="rect">
          <a:avLst/>
        </a:prstGeom>
        <a:ln>
          <a:noFill/>
        </a:ln>
      </xdr:spPr>
    </xdr:pic>
    <xdr:clientData/>
  </xdr:twoCellAnchor>
  <xdr:twoCellAnchor editAs="oneCell">
    <xdr:from>
      <xdr:col>1</xdr:col>
      <xdr:colOff>28575</xdr:colOff>
      <xdr:row>217</xdr:row>
      <xdr:rowOff>28575</xdr:rowOff>
    </xdr:from>
    <xdr:to>
      <xdr:col>1</xdr:col>
      <xdr:colOff>600075</xdr:colOff>
      <xdr:row>217</xdr:row>
      <xdr:rowOff>409575</xdr:rowOff>
    </xdr:to>
    <xdr:pic>
      <xdr:nvPicPr>
        <xdr:cNvPr id="1321" name="Subgraph-tbh8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92973525"/>
          <a:ext cx="571500" cy="381000"/>
        </a:xfrm>
        <a:prstGeom prst="rect">
          <a:avLst/>
        </a:prstGeom>
        <a:ln>
          <a:noFill/>
        </a:ln>
      </xdr:spPr>
    </xdr:pic>
    <xdr:clientData/>
  </xdr:twoCellAnchor>
  <xdr:twoCellAnchor editAs="oneCell">
    <xdr:from>
      <xdr:col>1</xdr:col>
      <xdr:colOff>28575</xdr:colOff>
      <xdr:row>218</xdr:row>
      <xdr:rowOff>28575</xdr:rowOff>
    </xdr:from>
    <xdr:to>
      <xdr:col>1</xdr:col>
      <xdr:colOff>600075</xdr:colOff>
      <xdr:row>218</xdr:row>
      <xdr:rowOff>409575</xdr:rowOff>
    </xdr:to>
    <xdr:pic>
      <xdr:nvPicPr>
        <xdr:cNvPr id="1323" name="Subgraph-hazanirayidfad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09650" y="93402150"/>
          <a:ext cx="571500" cy="381000"/>
        </a:xfrm>
        <a:prstGeom prst="rect">
          <a:avLst/>
        </a:prstGeom>
        <a:ln>
          <a:noFill/>
        </a:ln>
      </xdr:spPr>
    </xdr:pic>
    <xdr:clientData/>
  </xdr:twoCellAnchor>
  <xdr:twoCellAnchor editAs="oneCell">
    <xdr:from>
      <xdr:col>1</xdr:col>
      <xdr:colOff>28575</xdr:colOff>
      <xdr:row>219</xdr:row>
      <xdr:rowOff>28575</xdr:rowOff>
    </xdr:from>
    <xdr:to>
      <xdr:col>1</xdr:col>
      <xdr:colOff>600075</xdr:colOff>
      <xdr:row>219</xdr:row>
      <xdr:rowOff>409575</xdr:rowOff>
    </xdr:to>
    <xdr:pic>
      <xdr:nvPicPr>
        <xdr:cNvPr id="1325" name="Subgraph-morvj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09650" y="93830775"/>
          <a:ext cx="571500" cy="381000"/>
        </a:xfrm>
        <a:prstGeom prst="rect">
          <a:avLst/>
        </a:prstGeom>
        <a:ln>
          <a:noFill/>
        </a:ln>
      </xdr:spPr>
    </xdr:pic>
    <xdr:clientData/>
  </xdr:twoCellAnchor>
  <xdr:twoCellAnchor editAs="oneCell">
    <xdr:from>
      <xdr:col>1</xdr:col>
      <xdr:colOff>28575</xdr:colOff>
      <xdr:row>220</xdr:row>
      <xdr:rowOff>28575</xdr:rowOff>
    </xdr:from>
    <xdr:to>
      <xdr:col>1</xdr:col>
      <xdr:colOff>600075</xdr:colOff>
      <xdr:row>220</xdr:row>
      <xdr:rowOff>409575</xdr:rowOff>
    </xdr:to>
    <xdr:pic>
      <xdr:nvPicPr>
        <xdr:cNvPr id="1327" name="Subgraph-feus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09650" y="94259400"/>
          <a:ext cx="571500" cy="381000"/>
        </a:xfrm>
        <a:prstGeom prst="rect">
          <a:avLst/>
        </a:prstGeom>
        <a:ln>
          <a:noFill/>
        </a:ln>
      </xdr:spPr>
    </xdr:pic>
    <xdr:clientData/>
  </xdr:twoCellAnchor>
  <xdr:twoCellAnchor editAs="oneCell">
    <xdr:from>
      <xdr:col>1</xdr:col>
      <xdr:colOff>28575</xdr:colOff>
      <xdr:row>221</xdr:row>
      <xdr:rowOff>28575</xdr:rowOff>
    </xdr:from>
    <xdr:to>
      <xdr:col>1</xdr:col>
      <xdr:colOff>600075</xdr:colOff>
      <xdr:row>221</xdr:row>
      <xdr:rowOff>409575</xdr:rowOff>
    </xdr:to>
    <xdr:pic>
      <xdr:nvPicPr>
        <xdr:cNvPr id="1329" name="Subgraph-markusboe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94688025"/>
          <a:ext cx="571500" cy="381000"/>
        </a:xfrm>
        <a:prstGeom prst="rect">
          <a:avLst/>
        </a:prstGeom>
        <a:ln>
          <a:noFill/>
        </a:ln>
      </xdr:spPr>
    </xdr:pic>
    <xdr:clientData/>
  </xdr:twoCellAnchor>
  <xdr:twoCellAnchor editAs="oneCell">
    <xdr:from>
      <xdr:col>1</xdr:col>
      <xdr:colOff>28575</xdr:colOff>
      <xdr:row>222</xdr:row>
      <xdr:rowOff>28575</xdr:rowOff>
    </xdr:from>
    <xdr:to>
      <xdr:col>1</xdr:col>
      <xdr:colOff>600075</xdr:colOff>
      <xdr:row>222</xdr:row>
      <xdr:rowOff>409575</xdr:rowOff>
    </xdr:to>
    <xdr:pic>
      <xdr:nvPicPr>
        <xdr:cNvPr id="1331" name="Subgraph-smbith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95116650"/>
          <a:ext cx="571500" cy="381000"/>
        </a:xfrm>
        <a:prstGeom prst="rect">
          <a:avLst/>
        </a:prstGeom>
        <a:ln>
          <a:noFill/>
        </a:ln>
      </xdr:spPr>
    </xdr:pic>
    <xdr:clientData/>
  </xdr:twoCellAnchor>
  <xdr:twoCellAnchor editAs="oneCell">
    <xdr:from>
      <xdr:col>1</xdr:col>
      <xdr:colOff>28575</xdr:colOff>
      <xdr:row>223</xdr:row>
      <xdr:rowOff>28575</xdr:rowOff>
    </xdr:from>
    <xdr:to>
      <xdr:col>1</xdr:col>
      <xdr:colOff>600075</xdr:colOff>
      <xdr:row>223</xdr:row>
      <xdr:rowOff>409575</xdr:rowOff>
    </xdr:to>
    <xdr:pic>
      <xdr:nvPicPr>
        <xdr:cNvPr id="1333" name="Subgraph-senhube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5545275"/>
          <a:ext cx="571500" cy="381000"/>
        </a:xfrm>
        <a:prstGeom prst="rect">
          <a:avLst/>
        </a:prstGeom>
        <a:ln>
          <a:noFill/>
        </a:ln>
      </xdr:spPr>
    </xdr:pic>
    <xdr:clientData/>
  </xdr:twoCellAnchor>
  <xdr:twoCellAnchor editAs="oneCell">
    <xdr:from>
      <xdr:col>1</xdr:col>
      <xdr:colOff>28575</xdr:colOff>
      <xdr:row>224</xdr:row>
      <xdr:rowOff>28575</xdr:rowOff>
    </xdr:from>
    <xdr:to>
      <xdr:col>1</xdr:col>
      <xdr:colOff>600075</xdr:colOff>
      <xdr:row>224</xdr:row>
      <xdr:rowOff>409575</xdr:rowOff>
    </xdr:to>
    <xdr:pic>
      <xdr:nvPicPr>
        <xdr:cNvPr id="1335" name="Subgraph-20mi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09650" y="95973900"/>
          <a:ext cx="571500" cy="381000"/>
        </a:xfrm>
        <a:prstGeom prst="rect">
          <a:avLst/>
        </a:prstGeom>
        <a:ln>
          <a:noFill/>
        </a:ln>
      </xdr:spPr>
    </xdr:pic>
    <xdr:clientData/>
  </xdr:twoCellAnchor>
  <xdr:twoCellAnchor editAs="oneCell">
    <xdr:from>
      <xdr:col>1</xdr:col>
      <xdr:colOff>28575</xdr:colOff>
      <xdr:row>225</xdr:row>
      <xdr:rowOff>28575</xdr:rowOff>
    </xdr:from>
    <xdr:to>
      <xdr:col>1</xdr:col>
      <xdr:colOff>600075</xdr:colOff>
      <xdr:row>225</xdr:row>
      <xdr:rowOff>409575</xdr:rowOff>
    </xdr:to>
    <xdr:pic>
      <xdr:nvPicPr>
        <xdr:cNvPr id="1337" name="Subgraph-theobject19"/>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09650" y="96402525"/>
          <a:ext cx="571500" cy="381000"/>
        </a:xfrm>
        <a:prstGeom prst="rect">
          <a:avLst/>
        </a:prstGeom>
        <a:ln>
          <a:noFill/>
        </a:ln>
      </xdr:spPr>
    </xdr:pic>
    <xdr:clientData/>
  </xdr:twoCellAnchor>
  <xdr:twoCellAnchor editAs="oneCell">
    <xdr:from>
      <xdr:col>1</xdr:col>
      <xdr:colOff>28575</xdr:colOff>
      <xdr:row>226</xdr:row>
      <xdr:rowOff>28575</xdr:rowOff>
    </xdr:from>
    <xdr:to>
      <xdr:col>1</xdr:col>
      <xdr:colOff>600075</xdr:colOff>
      <xdr:row>226</xdr:row>
      <xdr:rowOff>409575</xdr:rowOff>
    </xdr:to>
    <xdr:pic>
      <xdr:nvPicPr>
        <xdr:cNvPr id="1339" name="Subgraph-missmorlo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6831150"/>
          <a:ext cx="571500" cy="381000"/>
        </a:xfrm>
        <a:prstGeom prst="rect">
          <a:avLst/>
        </a:prstGeom>
        <a:ln>
          <a:noFill/>
        </a:ln>
      </xdr:spPr>
    </xdr:pic>
    <xdr:clientData/>
  </xdr:twoCellAnchor>
  <xdr:twoCellAnchor editAs="oneCell">
    <xdr:from>
      <xdr:col>1</xdr:col>
      <xdr:colOff>28575</xdr:colOff>
      <xdr:row>227</xdr:row>
      <xdr:rowOff>28575</xdr:rowOff>
    </xdr:from>
    <xdr:to>
      <xdr:col>1</xdr:col>
      <xdr:colOff>600075</xdr:colOff>
      <xdr:row>227</xdr:row>
      <xdr:rowOff>409575</xdr:rowOff>
    </xdr:to>
    <xdr:pic>
      <xdr:nvPicPr>
        <xdr:cNvPr id="1341" name="Subgraph-ignaziocass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7259775"/>
          <a:ext cx="571500" cy="381000"/>
        </a:xfrm>
        <a:prstGeom prst="rect">
          <a:avLst/>
        </a:prstGeom>
        <a:ln>
          <a:noFill/>
        </a:ln>
      </xdr:spPr>
    </xdr:pic>
    <xdr:clientData/>
  </xdr:twoCellAnchor>
  <xdr:twoCellAnchor editAs="oneCell">
    <xdr:from>
      <xdr:col>1</xdr:col>
      <xdr:colOff>28575</xdr:colOff>
      <xdr:row>228</xdr:row>
      <xdr:rowOff>28575</xdr:rowOff>
    </xdr:from>
    <xdr:to>
      <xdr:col>1</xdr:col>
      <xdr:colOff>600075</xdr:colOff>
      <xdr:row>228</xdr:row>
      <xdr:rowOff>409575</xdr:rowOff>
    </xdr:to>
    <xdr:pic>
      <xdr:nvPicPr>
        <xdr:cNvPr id="1343" name="Subgraph-s_sommarug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7688400"/>
          <a:ext cx="571500" cy="381000"/>
        </a:xfrm>
        <a:prstGeom prst="rect">
          <a:avLst/>
        </a:prstGeom>
        <a:ln>
          <a:noFill/>
        </a:ln>
      </xdr:spPr>
    </xdr:pic>
    <xdr:clientData/>
  </xdr:twoCellAnchor>
  <xdr:twoCellAnchor editAs="oneCell">
    <xdr:from>
      <xdr:col>1</xdr:col>
      <xdr:colOff>28575</xdr:colOff>
      <xdr:row>229</xdr:row>
      <xdr:rowOff>28575</xdr:rowOff>
    </xdr:from>
    <xdr:to>
      <xdr:col>1</xdr:col>
      <xdr:colOff>600075</xdr:colOff>
      <xdr:row>229</xdr:row>
      <xdr:rowOff>409575</xdr:rowOff>
    </xdr:to>
    <xdr:pic>
      <xdr:nvPicPr>
        <xdr:cNvPr id="1345" name="Subgraph-violapamhe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8117025"/>
          <a:ext cx="571500" cy="381000"/>
        </a:xfrm>
        <a:prstGeom prst="rect">
          <a:avLst/>
        </a:prstGeom>
        <a:ln>
          <a:noFill/>
        </a:ln>
      </xdr:spPr>
    </xdr:pic>
    <xdr:clientData/>
  </xdr:twoCellAnchor>
  <xdr:twoCellAnchor editAs="oneCell">
    <xdr:from>
      <xdr:col>1</xdr:col>
      <xdr:colOff>28575</xdr:colOff>
      <xdr:row>230</xdr:row>
      <xdr:rowOff>28575</xdr:rowOff>
    </xdr:from>
    <xdr:to>
      <xdr:col>1</xdr:col>
      <xdr:colOff>600075</xdr:colOff>
      <xdr:row>230</xdr:row>
      <xdr:rowOff>409575</xdr:rowOff>
    </xdr:to>
    <xdr:pic>
      <xdr:nvPicPr>
        <xdr:cNvPr id="1347" name="Subgraph-anjaboo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98545650"/>
          <a:ext cx="571500" cy="381000"/>
        </a:xfrm>
        <a:prstGeom prst="rect">
          <a:avLst/>
        </a:prstGeom>
        <a:ln>
          <a:noFill/>
        </a:ln>
      </xdr:spPr>
    </xdr:pic>
    <xdr:clientData/>
  </xdr:twoCellAnchor>
  <xdr:twoCellAnchor editAs="oneCell">
    <xdr:from>
      <xdr:col>1</xdr:col>
      <xdr:colOff>28575</xdr:colOff>
      <xdr:row>231</xdr:row>
      <xdr:rowOff>28575</xdr:rowOff>
    </xdr:from>
    <xdr:to>
      <xdr:col>1</xdr:col>
      <xdr:colOff>600075</xdr:colOff>
      <xdr:row>231</xdr:row>
      <xdr:rowOff>409575</xdr:rowOff>
    </xdr:to>
    <xdr:pic>
      <xdr:nvPicPr>
        <xdr:cNvPr id="1349" name="Subgraph-kumadan3"/>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98974275"/>
          <a:ext cx="571500" cy="381000"/>
        </a:xfrm>
        <a:prstGeom prst="rect">
          <a:avLst/>
        </a:prstGeom>
        <a:ln>
          <a:noFill/>
        </a:ln>
      </xdr:spPr>
    </xdr:pic>
    <xdr:clientData/>
  </xdr:twoCellAnchor>
  <xdr:twoCellAnchor editAs="oneCell">
    <xdr:from>
      <xdr:col>1</xdr:col>
      <xdr:colOff>28575</xdr:colOff>
      <xdr:row>232</xdr:row>
      <xdr:rowOff>28575</xdr:rowOff>
    </xdr:from>
    <xdr:to>
      <xdr:col>1</xdr:col>
      <xdr:colOff>600075</xdr:colOff>
      <xdr:row>232</xdr:row>
      <xdr:rowOff>409575</xdr:rowOff>
    </xdr:to>
    <xdr:pic>
      <xdr:nvPicPr>
        <xdr:cNvPr id="1351" name="Subgraph-cwas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99402900"/>
          <a:ext cx="571500" cy="381000"/>
        </a:xfrm>
        <a:prstGeom prst="rect">
          <a:avLst/>
        </a:prstGeom>
        <a:ln>
          <a:noFill/>
        </a:ln>
      </xdr:spPr>
    </xdr:pic>
    <xdr:clientData/>
  </xdr:twoCellAnchor>
  <xdr:twoCellAnchor editAs="oneCell">
    <xdr:from>
      <xdr:col>1</xdr:col>
      <xdr:colOff>28575</xdr:colOff>
      <xdr:row>233</xdr:row>
      <xdr:rowOff>28575</xdr:rowOff>
    </xdr:from>
    <xdr:to>
      <xdr:col>1</xdr:col>
      <xdr:colOff>600075</xdr:colOff>
      <xdr:row>233</xdr:row>
      <xdr:rowOff>409575</xdr:rowOff>
    </xdr:to>
    <xdr:pic>
      <xdr:nvPicPr>
        <xdr:cNvPr id="1353" name="Subgraph-lo3ru"/>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09650" y="99831525"/>
          <a:ext cx="571500" cy="381000"/>
        </a:xfrm>
        <a:prstGeom prst="rect">
          <a:avLst/>
        </a:prstGeom>
        <a:ln>
          <a:noFill/>
        </a:ln>
      </xdr:spPr>
    </xdr:pic>
    <xdr:clientData/>
  </xdr:twoCellAnchor>
  <xdr:twoCellAnchor editAs="oneCell">
    <xdr:from>
      <xdr:col>1</xdr:col>
      <xdr:colOff>28575</xdr:colOff>
      <xdr:row>234</xdr:row>
      <xdr:rowOff>28575</xdr:rowOff>
    </xdr:from>
    <xdr:to>
      <xdr:col>1</xdr:col>
      <xdr:colOff>600075</xdr:colOff>
      <xdr:row>234</xdr:row>
      <xdr:rowOff>409575</xdr:rowOff>
    </xdr:to>
    <xdr:pic>
      <xdr:nvPicPr>
        <xdr:cNvPr id="1355" name="Subgraph-tlprinceitis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00260150"/>
          <a:ext cx="571500" cy="381000"/>
        </a:xfrm>
        <a:prstGeom prst="rect">
          <a:avLst/>
        </a:prstGeom>
        <a:ln>
          <a:noFill/>
        </a:ln>
      </xdr:spPr>
    </xdr:pic>
    <xdr:clientData/>
  </xdr:twoCellAnchor>
  <xdr:twoCellAnchor editAs="oneCell">
    <xdr:from>
      <xdr:col>1</xdr:col>
      <xdr:colOff>28575</xdr:colOff>
      <xdr:row>235</xdr:row>
      <xdr:rowOff>28575</xdr:rowOff>
    </xdr:from>
    <xdr:to>
      <xdr:col>1</xdr:col>
      <xdr:colOff>600075</xdr:colOff>
      <xdr:row>235</xdr:row>
      <xdr:rowOff>409575</xdr:rowOff>
    </xdr:to>
    <xdr:pic>
      <xdr:nvPicPr>
        <xdr:cNvPr id="1357" name="Subgraph-gastrosuisse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09650" y="100688775"/>
          <a:ext cx="571500" cy="381000"/>
        </a:xfrm>
        <a:prstGeom prst="rect">
          <a:avLst/>
        </a:prstGeom>
        <a:ln>
          <a:noFill/>
        </a:ln>
      </xdr:spPr>
    </xdr:pic>
    <xdr:clientData/>
  </xdr:twoCellAnchor>
  <xdr:twoCellAnchor editAs="oneCell">
    <xdr:from>
      <xdr:col>1</xdr:col>
      <xdr:colOff>28575</xdr:colOff>
      <xdr:row>236</xdr:row>
      <xdr:rowOff>28575</xdr:rowOff>
    </xdr:from>
    <xdr:to>
      <xdr:col>1</xdr:col>
      <xdr:colOff>600075</xdr:colOff>
      <xdr:row>236</xdr:row>
      <xdr:rowOff>409575</xdr:rowOff>
    </xdr:to>
    <xdr:pic>
      <xdr:nvPicPr>
        <xdr:cNvPr id="1359" name="Subgraph-postcovid_ch"/>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09650" y="101117400"/>
          <a:ext cx="571500" cy="381000"/>
        </a:xfrm>
        <a:prstGeom prst="rect">
          <a:avLst/>
        </a:prstGeom>
        <a:ln>
          <a:noFill/>
        </a:ln>
      </xdr:spPr>
    </xdr:pic>
    <xdr:clientData/>
  </xdr:twoCellAnchor>
  <xdr:twoCellAnchor editAs="oneCell">
    <xdr:from>
      <xdr:col>1</xdr:col>
      <xdr:colOff>28575</xdr:colOff>
      <xdr:row>237</xdr:row>
      <xdr:rowOff>28575</xdr:rowOff>
    </xdr:from>
    <xdr:to>
      <xdr:col>1</xdr:col>
      <xdr:colOff>600075</xdr:colOff>
      <xdr:row>237</xdr:row>
      <xdr:rowOff>409575</xdr:rowOff>
    </xdr:to>
    <xdr:pic>
      <xdr:nvPicPr>
        <xdr:cNvPr id="1361" name="Subgraph-alexskotniko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9650" y="101546025"/>
          <a:ext cx="571500" cy="381000"/>
        </a:xfrm>
        <a:prstGeom prst="rect">
          <a:avLst/>
        </a:prstGeom>
        <a:ln>
          <a:noFill/>
        </a:ln>
      </xdr:spPr>
    </xdr:pic>
    <xdr:clientData/>
  </xdr:twoCellAnchor>
  <xdr:twoCellAnchor editAs="oneCell">
    <xdr:from>
      <xdr:col>1</xdr:col>
      <xdr:colOff>28575</xdr:colOff>
      <xdr:row>238</xdr:row>
      <xdr:rowOff>28575</xdr:rowOff>
    </xdr:from>
    <xdr:to>
      <xdr:col>1</xdr:col>
      <xdr:colOff>600075</xdr:colOff>
      <xdr:row>238</xdr:row>
      <xdr:rowOff>409575</xdr:rowOff>
    </xdr:to>
    <xdr:pic>
      <xdr:nvPicPr>
        <xdr:cNvPr id="1363" name="Subgraph-dtiguri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9650" y="101974650"/>
          <a:ext cx="571500" cy="381000"/>
        </a:xfrm>
        <a:prstGeom prst="rect">
          <a:avLst/>
        </a:prstGeom>
        <a:ln>
          <a:noFill/>
        </a:ln>
      </xdr:spPr>
    </xdr:pic>
    <xdr:clientData/>
  </xdr:twoCellAnchor>
  <xdr:twoCellAnchor editAs="oneCell">
    <xdr:from>
      <xdr:col>1</xdr:col>
      <xdr:colOff>28575</xdr:colOff>
      <xdr:row>239</xdr:row>
      <xdr:rowOff>28575</xdr:rowOff>
    </xdr:from>
    <xdr:to>
      <xdr:col>1</xdr:col>
      <xdr:colOff>600075</xdr:colOff>
      <xdr:row>239</xdr:row>
      <xdr:rowOff>409575</xdr:rowOff>
    </xdr:to>
    <xdr:pic>
      <xdr:nvPicPr>
        <xdr:cNvPr id="1365" name="Subgraph-ellie_mae_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02403275"/>
          <a:ext cx="571500" cy="381000"/>
        </a:xfrm>
        <a:prstGeom prst="rect">
          <a:avLst/>
        </a:prstGeom>
        <a:ln>
          <a:noFill/>
        </a:ln>
      </xdr:spPr>
    </xdr:pic>
    <xdr:clientData/>
  </xdr:twoCellAnchor>
  <xdr:twoCellAnchor editAs="oneCell">
    <xdr:from>
      <xdr:col>1</xdr:col>
      <xdr:colOff>28575</xdr:colOff>
      <xdr:row>240</xdr:row>
      <xdr:rowOff>28575</xdr:rowOff>
    </xdr:from>
    <xdr:to>
      <xdr:col>1</xdr:col>
      <xdr:colOff>600075</xdr:colOff>
      <xdr:row>240</xdr:row>
      <xdr:rowOff>409575</xdr:rowOff>
    </xdr:to>
    <xdr:pic>
      <xdr:nvPicPr>
        <xdr:cNvPr id="1367" name="Subgraph-ihoba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02831900"/>
          <a:ext cx="571500" cy="381000"/>
        </a:xfrm>
        <a:prstGeom prst="rect">
          <a:avLst/>
        </a:prstGeom>
        <a:ln>
          <a:noFill/>
        </a:ln>
      </xdr:spPr>
    </xdr:pic>
    <xdr:clientData/>
  </xdr:twoCellAnchor>
  <xdr:twoCellAnchor editAs="oneCell">
    <xdr:from>
      <xdr:col>1</xdr:col>
      <xdr:colOff>28575</xdr:colOff>
      <xdr:row>241</xdr:row>
      <xdr:rowOff>28575</xdr:rowOff>
    </xdr:from>
    <xdr:to>
      <xdr:col>1</xdr:col>
      <xdr:colOff>600075</xdr:colOff>
      <xdr:row>241</xdr:row>
      <xdr:rowOff>409575</xdr:rowOff>
    </xdr:to>
    <xdr:pic>
      <xdr:nvPicPr>
        <xdr:cNvPr id="1369" name="Subgraph-liffersge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03260525"/>
          <a:ext cx="571500" cy="381000"/>
        </a:xfrm>
        <a:prstGeom prst="rect">
          <a:avLst/>
        </a:prstGeom>
        <a:ln>
          <a:noFill/>
        </a:ln>
      </xdr:spPr>
    </xdr:pic>
    <xdr:clientData/>
  </xdr:twoCellAnchor>
  <xdr:twoCellAnchor editAs="oneCell">
    <xdr:from>
      <xdr:col>1</xdr:col>
      <xdr:colOff>28575</xdr:colOff>
      <xdr:row>242</xdr:row>
      <xdr:rowOff>28575</xdr:rowOff>
    </xdr:from>
    <xdr:to>
      <xdr:col>1</xdr:col>
      <xdr:colOff>600075</xdr:colOff>
      <xdr:row>242</xdr:row>
      <xdr:rowOff>409575</xdr:rowOff>
    </xdr:to>
    <xdr:pic>
      <xdr:nvPicPr>
        <xdr:cNvPr id="1371" name="Subgraph-imtiergart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03689150"/>
          <a:ext cx="571500" cy="381000"/>
        </a:xfrm>
        <a:prstGeom prst="rect">
          <a:avLst/>
        </a:prstGeom>
        <a:ln>
          <a:noFill/>
        </a:ln>
      </xdr:spPr>
    </xdr:pic>
    <xdr:clientData/>
  </xdr:twoCellAnchor>
  <xdr:twoCellAnchor editAs="oneCell">
    <xdr:from>
      <xdr:col>1</xdr:col>
      <xdr:colOff>28575</xdr:colOff>
      <xdr:row>243</xdr:row>
      <xdr:rowOff>28575</xdr:rowOff>
    </xdr:from>
    <xdr:to>
      <xdr:col>1</xdr:col>
      <xdr:colOff>600075</xdr:colOff>
      <xdr:row>243</xdr:row>
      <xdr:rowOff>409575</xdr:rowOff>
    </xdr:to>
    <xdr:pic>
      <xdr:nvPicPr>
        <xdr:cNvPr id="1373" name="Subgraph-marcbuerg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04117775"/>
          <a:ext cx="571500" cy="381000"/>
        </a:xfrm>
        <a:prstGeom prst="rect">
          <a:avLst/>
        </a:prstGeom>
        <a:ln>
          <a:noFill/>
        </a:ln>
      </xdr:spPr>
    </xdr:pic>
    <xdr:clientData/>
  </xdr:twoCellAnchor>
  <xdr:twoCellAnchor editAs="oneCell">
    <xdr:from>
      <xdr:col>1</xdr:col>
      <xdr:colOff>28575</xdr:colOff>
      <xdr:row>244</xdr:row>
      <xdr:rowOff>28575</xdr:rowOff>
    </xdr:from>
    <xdr:to>
      <xdr:col>1</xdr:col>
      <xdr:colOff>600075</xdr:colOff>
      <xdr:row>244</xdr:row>
      <xdr:rowOff>409575</xdr:rowOff>
    </xdr:to>
    <xdr:pic>
      <xdr:nvPicPr>
        <xdr:cNvPr id="1375" name="Subgraph-peter_nat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09650" y="104546400"/>
          <a:ext cx="571500" cy="381000"/>
        </a:xfrm>
        <a:prstGeom prst="rect">
          <a:avLst/>
        </a:prstGeom>
        <a:ln>
          <a:noFill/>
        </a:ln>
      </xdr:spPr>
    </xdr:pic>
    <xdr:clientData/>
  </xdr:twoCellAnchor>
  <xdr:twoCellAnchor editAs="oneCell">
    <xdr:from>
      <xdr:col>1</xdr:col>
      <xdr:colOff>28575</xdr:colOff>
      <xdr:row>245</xdr:row>
      <xdr:rowOff>28575</xdr:rowOff>
    </xdr:from>
    <xdr:to>
      <xdr:col>1</xdr:col>
      <xdr:colOff>600075</xdr:colOff>
      <xdr:row>245</xdr:row>
      <xdr:rowOff>409575</xdr:rowOff>
    </xdr:to>
    <xdr:pic>
      <xdr:nvPicPr>
        <xdr:cNvPr id="1377" name="Subgraph-hardmanpolitic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09650" y="104975025"/>
          <a:ext cx="571500" cy="381000"/>
        </a:xfrm>
        <a:prstGeom prst="rect">
          <a:avLst/>
        </a:prstGeom>
        <a:ln>
          <a:noFill/>
        </a:ln>
      </xdr:spPr>
    </xdr:pic>
    <xdr:clientData/>
  </xdr:twoCellAnchor>
  <xdr:twoCellAnchor editAs="oneCell">
    <xdr:from>
      <xdr:col>1</xdr:col>
      <xdr:colOff>28575</xdr:colOff>
      <xdr:row>246</xdr:row>
      <xdr:rowOff>28575</xdr:rowOff>
    </xdr:from>
    <xdr:to>
      <xdr:col>1</xdr:col>
      <xdr:colOff>600075</xdr:colOff>
      <xdr:row>246</xdr:row>
      <xdr:rowOff>409575</xdr:rowOff>
    </xdr:to>
    <xdr:pic>
      <xdr:nvPicPr>
        <xdr:cNvPr id="1379" name="Subgraph-grunlibera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05403650"/>
          <a:ext cx="571500" cy="381000"/>
        </a:xfrm>
        <a:prstGeom prst="rect">
          <a:avLst/>
        </a:prstGeom>
        <a:ln>
          <a:noFill/>
        </a:ln>
      </xdr:spPr>
    </xdr:pic>
    <xdr:clientData/>
  </xdr:twoCellAnchor>
  <xdr:twoCellAnchor editAs="oneCell">
    <xdr:from>
      <xdr:col>1</xdr:col>
      <xdr:colOff>28575</xdr:colOff>
      <xdr:row>247</xdr:row>
      <xdr:rowOff>28575</xdr:rowOff>
    </xdr:from>
    <xdr:to>
      <xdr:col>1</xdr:col>
      <xdr:colOff>600075</xdr:colOff>
      <xdr:row>247</xdr:row>
      <xdr:rowOff>409575</xdr:rowOff>
    </xdr:to>
    <xdr:pic>
      <xdr:nvPicPr>
        <xdr:cNvPr id="1381" name="Subgraph-gruene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9650" y="105832275"/>
          <a:ext cx="571500" cy="381000"/>
        </a:xfrm>
        <a:prstGeom prst="rect">
          <a:avLst/>
        </a:prstGeom>
        <a:ln>
          <a:noFill/>
        </a:ln>
      </xdr:spPr>
    </xdr:pic>
    <xdr:clientData/>
  </xdr:twoCellAnchor>
  <xdr:twoCellAnchor editAs="oneCell">
    <xdr:from>
      <xdr:col>1</xdr:col>
      <xdr:colOff>28575</xdr:colOff>
      <xdr:row>248</xdr:row>
      <xdr:rowOff>28575</xdr:rowOff>
    </xdr:from>
    <xdr:to>
      <xdr:col>1</xdr:col>
      <xdr:colOff>600075</xdr:colOff>
      <xdr:row>248</xdr:row>
      <xdr:rowOff>409575</xdr:rowOff>
    </xdr:to>
    <xdr:pic>
      <xdr:nvPicPr>
        <xdr:cNvPr id="1383" name="Subgraph-mayagraf_b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09650" y="106260900"/>
          <a:ext cx="571500" cy="381000"/>
        </a:xfrm>
        <a:prstGeom prst="rect">
          <a:avLst/>
        </a:prstGeom>
        <a:ln>
          <a:noFill/>
        </a:ln>
      </xdr:spPr>
    </xdr:pic>
    <xdr:clientData/>
  </xdr:twoCellAnchor>
  <xdr:twoCellAnchor editAs="oneCell">
    <xdr:from>
      <xdr:col>1</xdr:col>
      <xdr:colOff>28575</xdr:colOff>
      <xdr:row>249</xdr:row>
      <xdr:rowOff>28575</xdr:rowOff>
    </xdr:from>
    <xdr:to>
      <xdr:col>1</xdr:col>
      <xdr:colOff>600075</xdr:colOff>
      <xdr:row>249</xdr:row>
      <xdr:rowOff>409575</xdr:rowOff>
    </xdr:to>
    <xdr:pic>
      <xdr:nvPicPr>
        <xdr:cNvPr id="1385" name="Subgraph-kathrinbertsch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09650" y="106689525"/>
          <a:ext cx="571500" cy="381000"/>
        </a:xfrm>
        <a:prstGeom prst="rect">
          <a:avLst/>
        </a:prstGeom>
        <a:ln>
          <a:noFill/>
        </a:ln>
      </xdr:spPr>
    </xdr:pic>
    <xdr:clientData/>
  </xdr:twoCellAnchor>
  <xdr:twoCellAnchor editAs="oneCell">
    <xdr:from>
      <xdr:col>1</xdr:col>
      <xdr:colOff>28575</xdr:colOff>
      <xdr:row>250</xdr:row>
      <xdr:rowOff>28575</xdr:rowOff>
    </xdr:from>
    <xdr:to>
      <xdr:col>1</xdr:col>
      <xdr:colOff>600075</xdr:colOff>
      <xdr:row>250</xdr:row>
      <xdr:rowOff>409575</xdr:rowOff>
    </xdr:to>
    <xdr:pic>
      <xdr:nvPicPr>
        <xdr:cNvPr id="1387" name="Subgraph-koeterrasse4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07118150"/>
          <a:ext cx="571500" cy="381000"/>
        </a:xfrm>
        <a:prstGeom prst="rect">
          <a:avLst/>
        </a:prstGeom>
        <a:ln>
          <a:noFill/>
        </a:ln>
      </xdr:spPr>
    </xdr:pic>
    <xdr:clientData/>
  </xdr:twoCellAnchor>
  <xdr:twoCellAnchor editAs="oneCell">
    <xdr:from>
      <xdr:col>1</xdr:col>
      <xdr:colOff>28575</xdr:colOff>
      <xdr:row>251</xdr:row>
      <xdr:rowOff>28575</xdr:rowOff>
    </xdr:from>
    <xdr:to>
      <xdr:col>1</xdr:col>
      <xdr:colOff>600075</xdr:colOff>
      <xdr:row>251</xdr:row>
      <xdr:rowOff>409575</xdr:rowOff>
    </xdr:to>
    <xdr:pic>
      <xdr:nvPicPr>
        <xdr:cNvPr id="1389" name="Subgraph-fedorov9140362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07546775"/>
          <a:ext cx="571500" cy="381000"/>
        </a:xfrm>
        <a:prstGeom prst="rect">
          <a:avLst/>
        </a:prstGeom>
        <a:ln>
          <a:noFill/>
        </a:ln>
      </xdr:spPr>
    </xdr:pic>
    <xdr:clientData/>
  </xdr:twoCellAnchor>
  <xdr:twoCellAnchor editAs="oneCell">
    <xdr:from>
      <xdr:col>1</xdr:col>
      <xdr:colOff>28575</xdr:colOff>
      <xdr:row>252</xdr:row>
      <xdr:rowOff>28575</xdr:rowOff>
    </xdr:from>
    <xdr:to>
      <xdr:col>1</xdr:col>
      <xdr:colOff>600075</xdr:colOff>
      <xdr:row>252</xdr:row>
      <xdr:rowOff>409575</xdr:rowOff>
    </xdr:to>
    <xdr:pic>
      <xdr:nvPicPr>
        <xdr:cNvPr id="1391" name="Subgraph-futuric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07975400"/>
          <a:ext cx="571500" cy="381000"/>
        </a:xfrm>
        <a:prstGeom prst="rect">
          <a:avLst/>
        </a:prstGeom>
        <a:ln>
          <a:noFill/>
        </a:ln>
      </xdr:spPr>
    </xdr:pic>
    <xdr:clientData/>
  </xdr:twoCellAnchor>
  <xdr:twoCellAnchor editAs="oneCell">
    <xdr:from>
      <xdr:col>1</xdr:col>
      <xdr:colOff>28575</xdr:colOff>
      <xdr:row>253</xdr:row>
      <xdr:rowOff>28575</xdr:rowOff>
    </xdr:from>
    <xdr:to>
      <xdr:col>1</xdr:col>
      <xdr:colOff>600075</xdr:colOff>
      <xdr:row>253</xdr:row>
      <xdr:rowOff>409575</xdr:rowOff>
    </xdr:to>
    <xdr:pic>
      <xdr:nvPicPr>
        <xdr:cNvPr id="1393" name="Subgraph-jessicazuber_"/>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09650" y="108404025"/>
          <a:ext cx="571500" cy="381000"/>
        </a:xfrm>
        <a:prstGeom prst="rect">
          <a:avLst/>
        </a:prstGeom>
        <a:ln>
          <a:noFill/>
        </a:ln>
      </xdr:spPr>
    </xdr:pic>
    <xdr:clientData/>
  </xdr:twoCellAnchor>
  <xdr:twoCellAnchor editAs="oneCell">
    <xdr:from>
      <xdr:col>1</xdr:col>
      <xdr:colOff>28575</xdr:colOff>
      <xdr:row>254</xdr:row>
      <xdr:rowOff>28575</xdr:rowOff>
    </xdr:from>
    <xdr:to>
      <xdr:col>1</xdr:col>
      <xdr:colOff>600075</xdr:colOff>
      <xdr:row>254</xdr:row>
      <xdr:rowOff>409575</xdr:rowOff>
    </xdr:to>
    <xdr:pic>
      <xdr:nvPicPr>
        <xdr:cNvPr id="1395" name="Subgraph-sibelarslanb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09650" y="108832650"/>
          <a:ext cx="571500" cy="381000"/>
        </a:xfrm>
        <a:prstGeom prst="rect">
          <a:avLst/>
        </a:prstGeom>
        <a:ln>
          <a:noFill/>
        </a:ln>
      </xdr:spPr>
    </xdr:pic>
    <xdr:clientData/>
  </xdr:twoCellAnchor>
  <xdr:twoCellAnchor editAs="oneCell">
    <xdr:from>
      <xdr:col>1</xdr:col>
      <xdr:colOff>28575</xdr:colOff>
      <xdr:row>255</xdr:row>
      <xdr:rowOff>28575</xdr:rowOff>
    </xdr:from>
    <xdr:to>
      <xdr:col>1</xdr:col>
      <xdr:colOff>600075</xdr:colOff>
      <xdr:row>255</xdr:row>
      <xdr:rowOff>409575</xdr:rowOff>
    </xdr:to>
    <xdr:pic>
      <xdr:nvPicPr>
        <xdr:cNvPr id="1397" name="Subgraph-wahlforschung0"/>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09650" y="109261275"/>
          <a:ext cx="571500" cy="381000"/>
        </a:xfrm>
        <a:prstGeom prst="rect">
          <a:avLst/>
        </a:prstGeom>
        <a:ln>
          <a:noFill/>
        </a:ln>
      </xdr:spPr>
    </xdr:pic>
    <xdr:clientData/>
  </xdr:twoCellAnchor>
  <xdr:twoCellAnchor editAs="oneCell">
    <xdr:from>
      <xdr:col>1</xdr:col>
      <xdr:colOff>28575</xdr:colOff>
      <xdr:row>256</xdr:row>
      <xdr:rowOff>28575</xdr:rowOff>
    </xdr:from>
    <xdr:to>
      <xdr:col>1</xdr:col>
      <xdr:colOff>600075</xdr:colOff>
      <xdr:row>256</xdr:row>
      <xdr:rowOff>409575</xdr:rowOff>
    </xdr:to>
    <xdr:pic>
      <xdr:nvPicPr>
        <xdr:cNvPr id="1399" name="Subgraph-gabrielaallema2"/>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09650" y="109689900"/>
          <a:ext cx="571500" cy="381000"/>
        </a:xfrm>
        <a:prstGeom prst="rect">
          <a:avLst/>
        </a:prstGeom>
        <a:ln>
          <a:noFill/>
        </a:ln>
      </xdr:spPr>
    </xdr:pic>
    <xdr:clientData/>
  </xdr:twoCellAnchor>
  <xdr:twoCellAnchor editAs="oneCell">
    <xdr:from>
      <xdr:col>1</xdr:col>
      <xdr:colOff>28575</xdr:colOff>
      <xdr:row>257</xdr:row>
      <xdr:rowOff>28575</xdr:rowOff>
    </xdr:from>
    <xdr:to>
      <xdr:col>1</xdr:col>
      <xdr:colOff>600075</xdr:colOff>
      <xdr:row>257</xdr:row>
      <xdr:rowOff>409575</xdr:rowOff>
    </xdr:to>
    <xdr:pic>
      <xdr:nvPicPr>
        <xdr:cNvPr id="1401" name="Subgraph-gerhardkeller7"/>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09650" y="110118525"/>
          <a:ext cx="571500" cy="381000"/>
        </a:xfrm>
        <a:prstGeom prst="rect">
          <a:avLst/>
        </a:prstGeom>
        <a:ln>
          <a:noFill/>
        </a:ln>
      </xdr:spPr>
    </xdr:pic>
    <xdr:clientData/>
  </xdr:twoCellAnchor>
  <xdr:twoCellAnchor editAs="oneCell">
    <xdr:from>
      <xdr:col>1</xdr:col>
      <xdr:colOff>28575</xdr:colOff>
      <xdr:row>258</xdr:row>
      <xdr:rowOff>28575</xdr:rowOff>
    </xdr:from>
    <xdr:to>
      <xdr:col>1</xdr:col>
      <xdr:colOff>600075</xdr:colOff>
      <xdr:row>258</xdr:row>
      <xdr:rowOff>409575</xdr:rowOff>
    </xdr:to>
    <xdr:pic>
      <xdr:nvPicPr>
        <xdr:cNvPr id="1403" name="Subgraph-rwmart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09650" y="110547150"/>
          <a:ext cx="571500" cy="381000"/>
        </a:xfrm>
        <a:prstGeom prst="rect">
          <a:avLst/>
        </a:prstGeom>
        <a:ln>
          <a:noFill/>
        </a:ln>
      </xdr:spPr>
    </xdr:pic>
    <xdr:clientData/>
  </xdr:twoCellAnchor>
  <xdr:twoCellAnchor editAs="oneCell">
    <xdr:from>
      <xdr:col>1</xdr:col>
      <xdr:colOff>28575</xdr:colOff>
      <xdr:row>259</xdr:row>
      <xdr:rowOff>28575</xdr:rowOff>
    </xdr:from>
    <xdr:to>
      <xdr:col>1</xdr:col>
      <xdr:colOff>600075</xdr:colOff>
      <xdr:row>259</xdr:row>
      <xdr:rowOff>409575</xdr:rowOff>
    </xdr:to>
    <xdr:pic>
      <xdr:nvPicPr>
        <xdr:cNvPr id="1405" name="Subgraph-niknusplig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10975775"/>
          <a:ext cx="571500" cy="381000"/>
        </a:xfrm>
        <a:prstGeom prst="rect">
          <a:avLst/>
        </a:prstGeom>
        <a:ln>
          <a:noFill/>
        </a:ln>
      </xdr:spPr>
    </xdr:pic>
    <xdr:clientData/>
  </xdr:twoCellAnchor>
  <xdr:twoCellAnchor editAs="oneCell">
    <xdr:from>
      <xdr:col>1</xdr:col>
      <xdr:colOff>28575</xdr:colOff>
      <xdr:row>260</xdr:row>
      <xdr:rowOff>28575</xdr:rowOff>
    </xdr:from>
    <xdr:to>
      <xdr:col>1</xdr:col>
      <xdr:colOff>600075</xdr:colOff>
      <xdr:row>260</xdr:row>
      <xdr:rowOff>409575</xdr:rowOff>
    </xdr:to>
    <xdr:pic>
      <xdr:nvPicPr>
        <xdr:cNvPr id="1407" name="Subgraph-challandesann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09650" y="111404400"/>
          <a:ext cx="571500" cy="381000"/>
        </a:xfrm>
        <a:prstGeom prst="rect">
          <a:avLst/>
        </a:prstGeom>
        <a:ln>
          <a:noFill/>
        </a:ln>
      </xdr:spPr>
    </xdr:pic>
    <xdr:clientData/>
  </xdr:twoCellAnchor>
  <xdr:twoCellAnchor editAs="oneCell">
    <xdr:from>
      <xdr:col>1</xdr:col>
      <xdr:colOff>28575</xdr:colOff>
      <xdr:row>261</xdr:row>
      <xdr:rowOff>28575</xdr:rowOff>
    </xdr:from>
    <xdr:to>
      <xdr:col>1</xdr:col>
      <xdr:colOff>600075</xdr:colOff>
      <xdr:row>261</xdr:row>
      <xdr:rowOff>409575</xdr:rowOff>
    </xdr:to>
    <xdr:pic>
      <xdr:nvPicPr>
        <xdr:cNvPr id="1409" name="Subgraph-boschs_ow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11833025"/>
          <a:ext cx="571500" cy="381000"/>
        </a:xfrm>
        <a:prstGeom prst="rect">
          <a:avLst/>
        </a:prstGeom>
        <a:ln>
          <a:noFill/>
        </a:ln>
      </xdr:spPr>
    </xdr:pic>
    <xdr:clientData/>
  </xdr:twoCellAnchor>
  <xdr:twoCellAnchor editAs="oneCell">
    <xdr:from>
      <xdr:col>1</xdr:col>
      <xdr:colOff>28575</xdr:colOff>
      <xdr:row>262</xdr:row>
      <xdr:rowOff>28575</xdr:rowOff>
    </xdr:from>
    <xdr:to>
      <xdr:col>1</xdr:col>
      <xdr:colOff>600075</xdr:colOff>
      <xdr:row>262</xdr:row>
      <xdr:rowOff>409575</xdr:rowOff>
    </xdr:to>
    <xdr:pic>
      <xdr:nvPicPr>
        <xdr:cNvPr id="1411" name="Subgraph-knallfro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12261650"/>
          <a:ext cx="571500" cy="381000"/>
        </a:xfrm>
        <a:prstGeom prst="rect">
          <a:avLst/>
        </a:prstGeom>
        <a:ln>
          <a:noFill/>
        </a:ln>
      </xdr:spPr>
    </xdr:pic>
    <xdr:clientData/>
  </xdr:twoCellAnchor>
  <xdr:twoCellAnchor editAs="oneCell">
    <xdr:from>
      <xdr:col>1</xdr:col>
      <xdr:colOff>28575</xdr:colOff>
      <xdr:row>263</xdr:row>
      <xdr:rowOff>28575</xdr:rowOff>
    </xdr:from>
    <xdr:to>
      <xdr:col>1</xdr:col>
      <xdr:colOff>600075</xdr:colOff>
      <xdr:row>263</xdr:row>
      <xdr:rowOff>409575</xdr:rowOff>
    </xdr:to>
    <xdr:pic>
      <xdr:nvPicPr>
        <xdr:cNvPr id="1413" name="Subgraph-rahel_esterman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09650" y="112690275"/>
          <a:ext cx="571500" cy="381000"/>
        </a:xfrm>
        <a:prstGeom prst="rect">
          <a:avLst/>
        </a:prstGeom>
        <a:ln>
          <a:noFill/>
        </a:ln>
      </xdr:spPr>
    </xdr:pic>
    <xdr:clientData/>
  </xdr:twoCellAnchor>
  <xdr:twoCellAnchor editAs="oneCell">
    <xdr:from>
      <xdr:col>1</xdr:col>
      <xdr:colOff>28575</xdr:colOff>
      <xdr:row>264</xdr:row>
      <xdr:rowOff>28575</xdr:rowOff>
    </xdr:from>
    <xdr:to>
      <xdr:col>1</xdr:col>
      <xdr:colOff>600075</xdr:colOff>
      <xdr:row>264</xdr:row>
      <xdr:rowOff>409575</xdr:rowOff>
    </xdr:to>
    <xdr:pic>
      <xdr:nvPicPr>
        <xdr:cNvPr id="1415" name="Subgraph-mzeckr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09650" y="113118900"/>
          <a:ext cx="571500" cy="381000"/>
        </a:xfrm>
        <a:prstGeom prst="rect">
          <a:avLst/>
        </a:prstGeom>
        <a:ln>
          <a:noFill/>
        </a:ln>
      </xdr:spPr>
    </xdr:pic>
    <xdr:clientData/>
  </xdr:twoCellAnchor>
  <xdr:twoCellAnchor editAs="oneCell">
    <xdr:from>
      <xdr:col>1</xdr:col>
      <xdr:colOff>28575</xdr:colOff>
      <xdr:row>265</xdr:row>
      <xdr:rowOff>28575</xdr:rowOff>
    </xdr:from>
    <xdr:to>
      <xdr:col>1</xdr:col>
      <xdr:colOff>600075</xdr:colOff>
      <xdr:row>265</xdr:row>
      <xdr:rowOff>409575</xdr:rowOff>
    </xdr:to>
    <xdr:pic>
      <xdr:nvPicPr>
        <xdr:cNvPr id="1417" name="Subgraph-ronaldjoh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13547525"/>
          <a:ext cx="571500" cy="381000"/>
        </a:xfrm>
        <a:prstGeom prst="rect">
          <a:avLst/>
        </a:prstGeom>
        <a:ln>
          <a:noFill/>
        </a:ln>
      </xdr:spPr>
    </xdr:pic>
    <xdr:clientData/>
  </xdr:twoCellAnchor>
  <xdr:twoCellAnchor editAs="oneCell">
    <xdr:from>
      <xdr:col>1</xdr:col>
      <xdr:colOff>28575</xdr:colOff>
      <xdr:row>266</xdr:row>
      <xdr:rowOff>28575</xdr:rowOff>
    </xdr:from>
    <xdr:to>
      <xdr:col>1</xdr:col>
      <xdr:colOff>600075</xdr:colOff>
      <xdr:row>266</xdr:row>
      <xdr:rowOff>409575</xdr:rowOff>
    </xdr:to>
    <xdr:pic>
      <xdr:nvPicPr>
        <xdr:cNvPr id="1419" name="Subgraph-duromilliona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13976150"/>
          <a:ext cx="571500" cy="381000"/>
        </a:xfrm>
        <a:prstGeom prst="rect">
          <a:avLst/>
        </a:prstGeom>
        <a:ln>
          <a:noFill/>
        </a:ln>
      </xdr:spPr>
    </xdr:pic>
    <xdr:clientData/>
  </xdr:twoCellAnchor>
  <xdr:twoCellAnchor editAs="oneCell">
    <xdr:from>
      <xdr:col>1</xdr:col>
      <xdr:colOff>28575</xdr:colOff>
      <xdr:row>267</xdr:row>
      <xdr:rowOff>28575</xdr:rowOff>
    </xdr:from>
    <xdr:to>
      <xdr:col>1</xdr:col>
      <xdr:colOff>600075</xdr:colOff>
      <xdr:row>267</xdr:row>
      <xdr:rowOff>409575</xdr:rowOff>
    </xdr:to>
    <xdr:pic>
      <xdr:nvPicPr>
        <xdr:cNvPr id="1421" name="Subgraph-br_sprech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09650" y="114404775"/>
          <a:ext cx="571500" cy="381000"/>
        </a:xfrm>
        <a:prstGeom prst="rect">
          <a:avLst/>
        </a:prstGeom>
        <a:ln>
          <a:noFill/>
        </a:ln>
      </xdr:spPr>
    </xdr:pic>
    <xdr:clientData/>
  </xdr:twoCellAnchor>
  <xdr:twoCellAnchor editAs="oneCell">
    <xdr:from>
      <xdr:col>1</xdr:col>
      <xdr:colOff>28575</xdr:colOff>
      <xdr:row>268</xdr:row>
      <xdr:rowOff>28575</xdr:rowOff>
    </xdr:from>
    <xdr:to>
      <xdr:col>1</xdr:col>
      <xdr:colOff>600075</xdr:colOff>
      <xdr:row>268</xdr:row>
      <xdr:rowOff>409575</xdr:rowOff>
    </xdr:to>
    <xdr:pic>
      <xdr:nvPicPr>
        <xdr:cNvPr id="1423" name="Subgraph-aroley_ir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4833400"/>
          <a:ext cx="571500" cy="381000"/>
        </a:xfrm>
        <a:prstGeom prst="rect">
          <a:avLst/>
        </a:prstGeom>
        <a:ln>
          <a:noFill/>
        </a:ln>
      </xdr:spPr>
    </xdr:pic>
    <xdr:clientData/>
  </xdr:twoCellAnchor>
  <xdr:twoCellAnchor editAs="oneCell">
    <xdr:from>
      <xdr:col>1</xdr:col>
      <xdr:colOff>28575</xdr:colOff>
      <xdr:row>269</xdr:row>
      <xdr:rowOff>28575</xdr:rowOff>
    </xdr:from>
    <xdr:to>
      <xdr:col>1</xdr:col>
      <xdr:colOff>600075</xdr:colOff>
      <xdr:row>269</xdr:row>
      <xdr:rowOff>409575</xdr:rowOff>
    </xdr:to>
    <xdr:pic>
      <xdr:nvPicPr>
        <xdr:cNvPr id="1425" name="Subgraph-steschn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5262025"/>
          <a:ext cx="571500" cy="381000"/>
        </a:xfrm>
        <a:prstGeom prst="rect">
          <a:avLst/>
        </a:prstGeom>
        <a:ln>
          <a:noFill/>
        </a:ln>
      </xdr:spPr>
    </xdr:pic>
    <xdr:clientData/>
  </xdr:twoCellAnchor>
  <xdr:twoCellAnchor editAs="oneCell">
    <xdr:from>
      <xdr:col>1</xdr:col>
      <xdr:colOff>28575</xdr:colOff>
      <xdr:row>270</xdr:row>
      <xdr:rowOff>28575</xdr:rowOff>
    </xdr:from>
    <xdr:to>
      <xdr:col>1</xdr:col>
      <xdr:colOff>600075</xdr:colOff>
      <xdr:row>270</xdr:row>
      <xdr:rowOff>409575</xdr:rowOff>
    </xdr:to>
    <xdr:pic>
      <xdr:nvPicPr>
        <xdr:cNvPr id="1427" name="Subgraph-doktorkoh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5690650"/>
          <a:ext cx="571500" cy="381000"/>
        </a:xfrm>
        <a:prstGeom prst="rect">
          <a:avLst/>
        </a:prstGeom>
        <a:ln>
          <a:noFill/>
        </a:ln>
      </xdr:spPr>
    </xdr:pic>
    <xdr:clientData/>
  </xdr:twoCellAnchor>
  <xdr:twoCellAnchor editAs="oneCell">
    <xdr:from>
      <xdr:col>1</xdr:col>
      <xdr:colOff>28575</xdr:colOff>
      <xdr:row>271</xdr:row>
      <xdr:rowOff>28575</xdr:rowOff>
    </xdr:from>
    <xdr:to>
      <xdr:col>1</xdr:col>
      <xdr:colOff>600075</xdr:colOff>
      <xdr:row>271</xdr:row>
      <xdr:rowOff>409575</xdr:rowOff>
    </xdr:to>
    <xdr:pic>
      <xdr:nvPicPr>
        <xdr:cNvPr id="1429" name="Subgraph-p_le_for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6119275"/>
          <a:ext cx="571500" cy="381000"/>
        </a:xfrm>
        <a:prstGeom prst="rect">
          <a:avLst/>
        </a:prstGeom>
        <a:ln>
          <a:noFill/>
        </a:ln>
      </xdr:spPr>
    </xdr:pic>
    <xdr:clientData/>
  </xdr:twoCellAnchor>
  <xdr:twoCellAnchor editAs="oneCell">
    <xdr:from>
      <xdr:col>1</xdr:col>
      <xdr:colOff>28575</xdr:colOff>
      <xdr:row>272</xdr:row>
      <xdr:rowOff>28575</xdr:rowOff>
    </xdr:from>
    <xdr:to>
      <xdr:col>1</xdr:col>
      <xdr:colOff>600075</xdr:colOff>
      <xdr:row>272</xdr:row>
      <xdr:rowOff>409575</xdr:rowOff>
    </xdr:to>
    <xdr:pic>
      <xdr:nvPicPr>
        <xdr:cNvPr id="1431" name="Subgraph-guacamole_2018"/>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6547900"/>
          <a:ext cx="571500" cy="381000"/>
        </a:xfrm>
        <a:prstGeom prst="rect">
          <a:avLst/>
        </a:prstGeom>
        <a:ln>
          <a:noFill/>
        </a:ln>
      </xdr:spPr>
    </xdr:pic>
    <xdr:clientData/>
  </xdr:twoCellAnchor>
  <xdr:twoCellAnchor editAs="oneCell">
    <xdr:from>
      <xdr:col>1</xdr:col>
      <xdr:colOff>28575</xdr:colOff>
      <xdr:row>273</xdr:row>
      <xdr:rowOff>28575</xdr:rowOff>
    </xdr:from>
    <xdr:to>
      <xdr:col>1</xdr:col>
      <xdr:colOff>600075</xdr:colOff>
      <xdr:row>273</xdr:row>
      <xdr:rowOff>409575</xdr:rowOff>
    </xdr:to>
    <xdr:pic>
      <xdr:nvPicPr>
        <xdr:cNvPr id="1433" name="Subgraph-grandemourinh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6976525"/>
          <a:ext cx="571500" cy="381000"/>
        </a:xfrm>
        <a:prstGeom prst="rect">
          <a:avLst/>
        </a:prstGeom>
        <a:ln>
          <a:noFill/>
        </a:ln>
      </xdr:spPr>
    </xdr:pic>
    <xdr:clientData/>
  </xdr:twoCellAnchor>
  <xdr:twoCellAnchor editAs="oneCell">
    <xdr:from>
      <xdr:col>1</xdr:col>
      <xdr:colOff>28575</xdr:colOff>
      <xdr:row>274</xdr:row>
      <xdr:rowOff>28575</xdr:rowOff>
    </xdr:from>
    <xdr:to>
      <xdr:col>1</xdr:col>
      <xdr:colOff>600075</xdr:colOff>
      <xdr:row>274</xdr:row>
      <xdr:rowOff>409575</xdr:rowOff>
    </xdr:to>
    <xdr:pic>
      <xdr:nvPicPr>
        <xdr:cNvPr id="1435" name="Subgraph-jergstacher"/>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009650" y="117405150"/>
          <a:ext cx="571500" cy="381000"/>
        </a:xfrm>
        <a:prstGeom prst="rect">
          <a:avLst/>
        </a:prstGeom>
        <a:ln>
          <a:noFill/>
        </a:ln>
      </xdr:spPr>
    </xdr:pic>
    <xdr:clientData/>
  </xdr:twoCellAnchor>
  <xdr:twoCellAnchor editAs="oneCell">
    <xdr:from>
      <xdr:col>1</xdr:col>
      <xdr:colOff>28575</xdr:colOff>
      <xdr:row>275</xdr:row>
      <xdr:rowOff>28575</xdr:rowOff>
    </xdr:from>
    <xdr:to>
      <xdr:col>1</xdr:col>
      <xdr:colOff>600075</xdr:colOff>
      <xdr:row>275</xdr:row>
      <xdr:rowOff>409575</xdr:rowOff>
    </xdr:to>
    <xdr:pic>
      <xdr:nvPicPr>
        <xdr:cNvPr id="1437" name="Subgraph-martyscha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7833775"/>
          <a:ext cx="571500" cy="381000"/>
        </a:xfrm>
        <a:prstGeom prst="rect">
          <a:avLst/>
        </a:prstGeom>
        <a:ln>
          <a:noFill/>
        </a:ln>
      </xdr:spPr>
    </xdr:pic>
    <xdr:clientData/>
  </xdr:twoCellAnchor>
  <xdr:twoCellAnchor editAs="oneCell">
    <xdr:from>
      <xdr:col>1</xdr:col>
      <xdr:colOff>28575</xdr:colOff>
      <xdr:row>276</xdr:row>
      <xdr:rowOff>28575</xdr:rowOff>
    </xdr:from>
    <xdr:to>
      <xdr:col>1</xdr:col>
      <xdr:colOff>600075</xdr:colOff>
      <xdr:row>276</xdr:row>
      <xdr:rowOff>409575</xdr:rowOff>
    </xdr:to>
    <xdr:pic>
      <xdr:nvPicPr>
        <xdr:cNvPr id="1439" name="Subgraph-ivoschindelhol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8262400"/>
          <a:ext cx="571500" cy="381000"/>
        </a:xfrm>
        <a:prstGeom prst="rect">
          <a:avLst/>
        </a:prstGeom>
        <a:ln>
          <a:noFill/>
        </a:ln>
      </xdr:spPr>
    </xdr:pic>
    <xdr:clientData/>
  </xdr:twoCellAnchor>
  <xdr:twoCellAnchor editAs="oneCell">
    <xdr:from>
      <xdr:col>1</xdr:col>
      <xdr:colOff>28575</xdr:colOff>
      <xdr:row>277</xdr:row>
      <xdr:rowOff>28575</xdr:rowOff>
    </xdr:from>
    <xdr:to>
      <xdr:col>1</xdr:col>
      <xdr:colOff>600075</xdr:colOff>
      <xdr:row>277</xdr:row>
      <xdr:rowOff>409575</xdr:rowOff>
    </xdr:to>
    <xdr:pic>
      <xdr:nvPicPr>
        <xdr:cNvPr id="1441" name="Subgraph-sancho_libr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8691025"/>
          <a:ext cx="571500" cy="381000"/>
        </a:xfrm>
        <a:prstGeom prst="rect">
          <a:avLst/>
        </a:prstGeom>
        <a:ln>
          <a:noFill/>
        </a:ln>
      </xdr:spPr>
    </xdr:pic>
    <xdr:clientData/>
  </xdr:twoCellAnchor>
  <xdr:twoCellAnchor editAs="oneCell">
    <xdr:from>
      <xdr:col>1</xdr:col>
      <xdr:colOff>28575</xdr:colOff>
      <xdr:row>278</xdr:row>
      <xdr:rowOff>28575</xdr:rowOff>
    </xdr:from>
    <xdr:to>
      <xdr:col>1</xdr:col>
      <xdr:colOff>600075</xdr:colOff>
      <xdr:row>278</xdr:row>
      <xdr:rowOff>409575</xdr:rowOff>
    </xdr:to>
    <xdr:pic>
      <xdr:nvPicPr>
        <xdr:cNvPr id="1443" name="Subgraph-bornhansulri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9119650"/>
          <a:ext cx="571500" cy="381000"/>
        </a:xfrm>
        <a:prstGeom prst="rect">
          <a:avLst/>
        </a:prstGeom>
        <a:ln>
          <a:noFill/>
        </a:ln>
      </xdr:spPr>
    </xdr:pic>
    <xdr:clientData/>
  </xdr:twoCellAnchor>
  <xdr:twoCellAnchor editAs="oneCell">
    <xdr:from>
      <xdr:col>1</xdr:col>
      <xdr:colOff>28575</xdr:colOff>
      <xdr:row>279</xdr:row>
      <xdr:rowOff>28575</xdr:rowOff>
    </xdr:from>
    <xdr:to>
      <xdr:col>1</xdr:col>
      <xdr:colOff>600075</xdr:colOff>
      <xdr:row>279</xdr:row>
      <xdr:rowOff>409575</xdr:rowOff>
    </xdr:to>
    <xdr:pic>
      <xdr:nvPicPr>
        <xdr:cNvPr id="1445" name="Subgraph-antoniasantsch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9548275"/>
          <a:ext cx="571500" cy="381000"/>
        </a:xfrm>
        <a:prstGeom prst="rect">
          <a:avLst/>
        </a:prstGeom>
        <a:ln>
          <a:noFill/>
        </a:ln>
      </xdr:spPr>
    </xdr:pic>
    <xdr:clientData/>
  </xdr:twoCellAnchor>
  <xdr:twoCellAnchor editAs="oneCell">
    <xdr:from>
      <xdr:col>1</xdr:col>
      <xdr:colOff>28575</xdr:colOff>
      <xdr:row>280</xdr:row>
      <xdr:rowOff>28575</xdr:rowOff>
    </xdr:from>
    <xdr:to>
      <xdr:col>1</xdr:col>
      <xdr:colOff>600075</xdr:colOff>
      <xdr:row>280</xdr:row>
      <xdr:rowOff>409575</xdr:rowOff>
    </xdr:to>
    <xdr:pic>
      <xdr:nvPicPr>
        <xdr:cNvPr id="1447" name="Subgraph-sacha8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19976900"/>
          <a:ext cx="571500" cy="381000"/>
        </a:xfrm>
        <a:prstGeom prst="rect">
          <a:avLst/>
        </a:prstGeom>
        <a:ln>
          <a:noFill/>
        </a:ln>
      </xdr:spPr>
    </xdr:pic>
    <xdr:clientData/>
  </xdr:twoCellAnchor>
  <xdr:twoCellAnchor editAs="oneCell">
    <xdr:from>
      <xdr:col>1</xdr:col>
      <xdr:colOff>28575</xdr:colOff>
      <xdr:row>281</xdr:row>
      <xdr:rowOff>28575</xdr:rowOff>
    </xdr:from>
    <xdr:to>
      <xdr:col>1</xdr:col>
      <xdr:colOff>600075</xdr:colOff>
      <xdr:row>281</xdr:row>
      <xdr:rowOff>409575</xdr:rowOff>
    </xdr:to>
    <xdr:pic>
      <xdr:nvPicPr>
        <xdr:cNvPr id="1449" name="Subgraph-swissteslaphil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0405525"/>
          <a:ext cx="571500" cy="381000"/>
        </a:xfrm>
        <a:prstGeom prst="rect">
          <a:avLst/>
        </a:prstGeom>
        <a:ln>
          <a:noFill/>
        </a:ln>
      </xdr:spPr>
    </xdr:pic>
    <xdr:clientData/>
  </xdr:twoCellAnchor>
  <xdr:twoCellAnchor editAs="oneCell">
    <xdr:from>
      <xdr:col>1</xdr:col>
      <xdr:colOff>28575</xdr:colOff>
      <xdr:row>282</xdr:row>
      <xdr:rowOff>28575</xdr:rowOff>
    </xdr:from>
    <xdr:to>
      <xdr:col>1</xdr:col>
      <xdr:colOff>600075</xdr:colOff>
      <xdr:row>282</xdr:row>
      <xdr:rowOff>409575</xdr:rowOff>
    </xdr:to>
    <xdr:pic>
      <xdr:nvPicPr>
        <xdr:cNvPr id="1451" name="Subgraph-tonjazuerch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9650" y="120834150"/>
          <a:ext cx="571500" cy="381000"/>
        </a:xfrm>
        <a:prstGeom prst="rect">
          <a:avLst/>
        </a:prstGeom>
        <a:ln>
          <a:noFill/>
        </a:ln>
      </xdr:spPr>
    </xdr:pic>
    <xdr:clientData/>
  </xdr:twoCellAnchor>
  <xdr:twoCellAnchor editAs="oneCell">
    <xdr:from>
      <xdr:col>1</xdr:col>
      <xdr:colOff>28575</xdr:colOff>
      <xdr:row>283</xdr:row>
      <xdr:rowOff>28575</xdr:rowOff>
    </xdr:from>
    <xdr:to>
      <xdr:col>1</xdr:col>
      <xdr:colOff>600075</xdr:colOff>
      <xdr:row>283</xdr:row>
      <xdr:rowOff>409575</xdr:rowOff>
    </xdr:to>
    <xdr:pic>
      <xdr:nvPicPr>
        <xdr:cNvPr id="1453" name="Subgraph-elawund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1262775"/>
          <a:ext cx="571500" cy="381000"/>
        </a:xfrm>
        <a:prstGeom prst="rect">
          <a:avLst/>
        </a:prstGeom>
        <a:ln>
          <a:noFill/>
        </a:ln>
      </xdr:spPr>
    </xdr:pic>
    <xdr:clientData/>
  </xdr:twoCellAnchor>
  <xdr:twoCellAnchor editAs="oneCell">
    <xdr:from>
      <xdr:col>1</xdr:col>
      <xdr:colOff>28575</xdr:colOff>
      <xdr:row>284</xdr:row>
      <xdr:rowOff>28575</xdr:rowOff>
    </xdr:from>
    <xdr:to>
      <xdr:col>1</xdr:col>
      <xdr:colOff>600075</xdr:colOff>
      <xdr:row>284</xdr:row>
      <xdr:rowOff>409575</xdr:rowOff>
    </xdr:to>
    <xdr:pic>
      <xdr:nvPicPr>
        <xdr:cNvPr id="1455" name="Subgraph-basste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1691400"/>
          <a:ext cx="571500" cy="381000"/>
        </a:xfrm>
        <a:prstGeom prst="rect">
          <a:avLst/>
        </a:prstGeom>
        <a:ln>
          <a:noFill/>
        </a:ln>
      </xdr:spPr>
    </xdr:pic>
    <xdr:clientData/>
  </xdr:twoCellAnchor>
  <xdr:twoCellAnchor editAs="oneCell">
    <xdr:from>
      <xdr:col>1</xdr:col>
      <xdr:colOff>28575</xdr:colOff>
      <xdr:row>285</xdr:row>
      <xdr:rowOff>28575</xdr:rowOff>
    </xdr:from>
    <xdr:to>
      <xdr:col>1</xdr:col>
      <xdr:colOff>600075</xdr:colOff>
      <xdr:row>285</xdr:row>
      <xdr:rowOff>409575</xdr:rowOff>
    </xdr:to>
    <xdr:pic>
      <xdr:nvPicPr>
        <xdr:cNvPr id="1457" name="Subgraph-dede71muell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2120025"/>
          <a:ext cx="571500" cy="381000"/>
        </a:xfrm>
        <a:prstGeom prst="rect">
          <a:avLst/>
        </a:prstGeom>
        <a:ln>
          <a:noFill/>
        </a:ln>
      </xdr:spPr>
    </xdr:pic>
    <xdr:clientData/>
  </xdr:twoCellAnchor>
  <xdr:twoCellAnchor editAs="oneCell">
    <xdr:from>
      <xdr:col>1</xdr:col>
      <xdr:colOff>28575</xdr:colOff>
      <xdr:row>286</xdr:row>
      <xdr:rowOff>28575</xdr:rowOff>
    </xdr:from>
    <xdr:to>
      <xdr:col>1</xdr:col>
      <xdr:colOff>600075</xdr:colOff>
      <xdr:row>286</xdr:row>
      <xdr:rowOff>409575</xdr:rowOff>
    </xdr:to>
    <xdr:pic>
      <xdr:nvPicPr>
        <xdr:cNvPr id="1459" name="Subgraph-rogerlueth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9650" y="122548650"/>
          <a:ext cx="571500" cy="381000"/>
        </a:xfrm>
        <a:prstGeom prst="rect">
          <a:avLst/>
        </a:prstGeom>
        <a:ln>
          <a:noFill/>
        </a:ln>
      </xdr:spPr>
    </xdr:pic>
    <xdr:clientData/>
  </xdr:twoCellAnchor>
  <xdr:twoCellAnchor editAs="oneCell">
    <xdr:from>
      <xdr:col>1</xdr:col>
      <xdr:colOff>28575</xdr:colOff>
      <xdr:row>287</xdr:row>
      <xdr:rowOff>28575</xdr:rowOff>
    </xdr:from>
    <xdr:to>
      <xdr:col>1</xdr:col>
      <xdr:colOff>600075</xdr:colOff>
      <xdr:row>287</xdr:row>
      <xdr:rowOff>409575</xdr:rowOff>
    </xdr:to>
    <xdr:pic>
      <xdr:nvPicPr>
        <xdr:cNvPr id="1461" name="Subgraph-pqsl9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9650" y="122977275"/>
          <a:ext cx="571500" cy="381000"/>
        </a:xfrm>
        <a:prstGeom prst="rect">
          <a:avLst/>
        </a:prstGeom>
        <a:ln>
          <a:noFill/>
        </a:ln>
      </xdr:spPr>
    </xdr:pic>
    <xdr:clientData/>
  </xdr:twoCellAnchor>
  <xdr:twoCellAnchor editAs="oneCell">
    <xdr:from>
      <xdr:col>1</xdr:col>
      <xdr:colOff>28575</xdr:colOff>
      <xdr:row>288</xdr:row>
      <xdr:rowOff>28575</xdr:rowOff>
    </xdr:from>
    <xdr:to>
      <xdr:col>1</xdr:col>
      <xdr:colOff>600075</xdr:colOff>
      <xdr:row>288</xdr:row>
      <xdr:rowOff>409575</xdr:rowOff>
    </xdr:to>
    <xdr:pic>
      <xdr:nvPicPr>
        <xdr:cNvPr id="1463" name="Subgraph-sarah_wys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09650" y="123405900"/>
          <a:ext cx="571500" cy="381000"/>
        </a:xfrm>
        <a:prstGeom prst="rect">
          <a:avLst/>
        </a:prstGeom>
        <a:ln>
          <a:noFill/>
        </a:ln>
      </xdr:spPr>
    </xdr:pic>
    <xdr:clientData/>
  </xdr:twoCellAnchor>
  <xdr:twoCellAnchor editAs="oneCell">
    <xdr:from>
      <xdr:col>1</xdr:col>
      <xdr:colOff>28575</xdr:colOff>
      <xdr:row>289</xdr:row>
      <xdr:rowOff>28575</xdr:rowOff>
    </xdr:from>
    <xdr:to>
      <xdr:col>1</xdr:col>
      <xdr:colOff>600075</xdr:colOff>
      <xdr:row>289</xdr:row>
      <xdr:rowOff>409575</xdr:rowOff>
    </xdr:to>
    <xdr:pic>
      <xdr:nvPicPr>
        <xdr:cNvPr id="1465" name="Subgraph-cor_99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3834525"/>
          <a:ext cx="571500" cy="381000"/>
        </a:xfrm>
        <a:prstGeom prst="rect">
          <a:avLst/>
        </a:prstGeom>
        <a:ln>
          <a:noFill/>
        </a:ln>
      </xdr:spPr>
    </xdr:pic>
    <xdr:clientData/>
  </xdr:twoCellAnchor>
  <xdr:twoCellAnchor editAs="oneCell">
    <xdr:from>
      <xdr:col>1</xdr:col>
      <xdr:colOff>28575</xdr:colOff>
      <xdr:row>290</xdr:row>
      <xdr:rowOff>28575</xdr:rowOff>
    </xdr:from>
    <xdr:to>
      <xdr:col>1</xdr:col>
      <xdr:colOff>600075</xdr:colOff>
      <xdr:row>290</xdr:row>
      <xdr:rowOff>409575</xdr:rowOff>
    </xdr:to>
    <xdr:pic>
      <xdr:nvPicPr>
        <xdr:cNvPr id="1467" name="Subgraph-kurzkim"/>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09650" y="124263150"/>
          <a:ext cx="571500" cy="381000"/>
        </a:xfrm>
        <a:prstGeom prst="rect">
          <a:avLst/>
        </a:prstGeom>
        <a:ln>
          <a:noFill/>
        </a:ln>
      </xdr:spPr>
    </xdr:pic>
    <xdr:clientData/>
  </xdr:twoCellAnchor>
  <xdr:twoCellAnchor editAs="oneCell">
    <xdr:from>
      <xdr:col>1</xdr:col>
      <xdr:colOff>28575</xdr:colOff>
      <xdr:row>291</xdr:row>
      <xdr:rowOff>28575</xdr:rowOff>
    </xdr:from>
    <xdr:to>
      <xdr:col>1</xdr:col>
      <xdr:colOff>600075</xdr:colOff>
      <xdr:row>291</xdr:row>
      <xdr:rowOff>409575</xdr:rowOff>
    </xdr:to>
    <xdr:pic>
      <xdr:nvPicPr>
        <xdr:cNvPr id="1469" name="Subgraph-johnnne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24691775"/>
          <a:ext cx="571500" cy="381000"/>
        </a:xfrm>
        <a:prstGeom prst="rect">
          <a:avLst/>
        </a:prstGeom>
        <a:ln>
          <a:noFill/>
        </a:ln>
      </xdr:spPr>
    </xdr:pic>
    <xdr:clientData/>
  </xdr:twoCellAnchor>
  <xdr:twoCellAnchor editAs="oneCell">
    <xdr:from>
      <xdr:col>1</xdr:col>
      <xdr:colOff>28575</xdr:colOff>
      <xdr:row>292</xdr:row>
      <xdr:rowOff>28575</xdr:rowOff>
    </xdr:from>
    <xdr:to>
      <xdr:col>1</xdr:col>
      <xdr:colOff>600075</xdr:colOff>
      <xdr:row>292</xdr:row>
      <xdr:rowOff>409575</xdr:rowOff>
    </xdr:to>
    <xdr:pic>
      <xdr:nvPicPr>
        <xdr:cNvPr id="1471" name="Subgraph-openly_biase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5120400"/>
          <a:ext cx="571500" cy="381000"/>
        </a:xfrm>
        <a:prstGeom prst="rect">
          <a:avLst/>
        </a:prstGeom>
        <a:ln>
          <a:noFill/>
        </a:ln>
      </xdr:spPr>
    </xdr:pic>
    <xdr:clientData/>
  </xdr:twoCellAnchor>
  <xdr:twoCellAnchor editAs="oneCell">
    <xdr:from>
      <xdr:col>1</xdr:col>
      <xdr:colOff>28575</xdr:colOff>
      <xdr:row>293</xdr:row>
      <xdr:rowOff>28575</xdr:rowOff>
    </xdr:from>
    <xdr:to>
      <xdr:col>1</xdr:col>
      <xdr:colOff>600075</xdr:colOff>
      <xdr:row>293</xdr:row>
      <xdr:rowOff>409575</xdr:rowOff>
    </xdr:to>
    <xdr:pic>
      <xdr:nvPicPr>
        <xdr:cNvPr id="1473" name="Subgraph-claudiavetter3"/>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009650" y="125549025"/>
          <a:ext cx="571500" cy="381000"/>
        </a:xfrm>
        <a:prstGeom prst="rect">
          <a:avLst/>
        </a:prstGeom>
        <a:ln>
          <a:noFill/>
        </a:ln>
      </xdr:spPr>
    </xdr:pic>
    <xdr:clientData/>
  </xdr:twoCellAnchor>
  <xdr:twoCellAnchor editAs="oneCell">
    <xdr:from>
      <xdr:col>1</xdr:col>
      <xdr:colOff>28575</xdr:colOff>
      <xdr:row>294</xdr:row>
      <xdr:rowOff>28575</xdr:rowOff>
    </xdr:from>
    <xdr:to>
      <xdr:col>1</xdr:col>
      <xdr:colOff>600075</xdr:colOff>
      <xdr:row>294</xdr:row>
      <xdr:rowOff>409575</xdr:rowOff>
    </xdr:to>
    <xdr:pic>
      <xdr:nvPicPr>
        <xdr:cNvPr id="1475" name="Subgraph-zwei_bei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009650" y="125977650"/>
          <a:ext cx="571500" cy="381000"/>
        </a:xfrm>
        <a:prstGeom prst="rect">
          <a:avLst/>
        </a:prstGeom>
        <a:ln>
          <a:noFill/>
        </a:ln>
      </xdr:spPr>
    </xdr:pic>
    <xdr:clientData/>
  </xdr:twoCellAnchor>
  <xdr:twoCellAnchor editAs="oneCell">
    <xdr:from>
      <xdr:col>1</xdr:col>
      <xdr:colOff>28575</xdr:colOff>
      <xdr:row>295</xdr:row>
      <xdr:rowOff>28575</xdr:rowOff>
    </xdr:from>
    <xdr:to>
      <xdr:col>1</xdr:col>
      <xdr:colOff>600075</xdr:colOff>
      <xdr:row>295</xdr:row>
      <xdr:rowOff>409575</xdr:rowOff>
    </xdr:to>
    <xdr:pic>
      <xdr:nvPicPr>
        <xdr:cNvPr id="1477" name="Subgraph-copymast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6406275"/>
          <a:ext cx="571500" cy="381000"/>
        </a:xfrm>
        <a:prstGeom prst="rect">
          <a:avLst/>
        </a:prstGeom>
        <a:ln>
          <a:noFill/>
        </a:ln>
      </xdr:spPr>
    </xdr:pic>
    <xdr:clientData/>
  </xdr:twoCellAnchor>
  <xdr:twoCellAnchor editAs="oneCell">
    <xdr:from>
      <xdr:col>1</xdr:col>
      <xdr:colOff>28575</xdr:colOff>
      <xdr:row>296</xdr:row>
      <xdr:rowOff>28575</xdr:rowOff>
    </xdr:from>
    <xdr:to>
      <xdr:col>1</xdr:col>
      <xdr:colOff>600075</xdr:colOff>
      <xdr:row>296</xdr:row>
      <xdr:rowOff>409575</xdr:rowOff>
    </xdr:to>
    <xdr:pic>
      <xdr:nvPicPr>
        <xdr:cNvPr id="1479" name="Subgraph-silastayathom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126834900"/>
          <a:ext cx="571500" cy="381000"/>
        </a:xfrm>
        <a:prstGeom prst="rect">
          <a:avLst/>
        </a:prstGeom>
        <a:ln>
          <a:noFill/>
        </a:ln>
      </xdr:spPr>
    </xdr:pic>
    <xdr:clientData/>
  </xdr:twoCellAnchor>
  <xdr:twoCellAnchor editAs="oneCell">
    <xdr:from>
      <xdr:col>1</xdr:col>
      <xdr:colOff>28575</xdr:colOff>
      <xdr:row>297</xdr:row>
      <xdr:rowOff>28575</xdr:rowOff>
    </xdr:from>
    <xdr:to>
      <xdr:col>1</xdr:col>
      <xdr:colOff>600075</xdr:colOff>
      <xdr:row>297</xdr:row>
      <xdr:rowOff>409575</xdr:rowOff>
    </xdr:to>
    <xdr:pic>
      <xdr:nvPicPr>
        <xdr:cNvPr id="1481" name="Subgraph-fischmamafis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7263525"/>
          <a:ext cx="571500" cy="381000"/>
        </a:xfrm>
        <a:prstGeom prst="rect">
          <a:avLst/>
        </a:prstGeom>
        <a:ln>
          <a:noFill/>
        </a:ln>
      </xdr:spPr>
    </xdr:pic>
    <xdr:clientData/>
  </xdr:twoCellAnchor>
  <xdr:twoCellAnchor editAs="oneCell">
    <xdr:from>
      <xdr:col>1</xdr:col>
      <xdr:colOff>28575</xdr:colOff>
      <xdr:row>298</xdr:row>
      <xdr:rowOff>28575</xdr:rowOff>
    </xdr:from>
    <xdr:to>
      <xdr:col>1</xdr:col>
      <xdr:colOff>600075</xdr:colOff>
      <xdr:row>298</xdr:row>
      <xdr:rowOff>409575</xdr:rowOff>
    </xdr:to>
    <xdr:pic>
      <xdr:nvPicPr>
        <xdr:cNvPr id="1483" name="Subgraph-joachim24790310"/>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127692150"/>
          <a:ext cx="571500" cy="381000"/>
        </a:xfrm>
        <a:prstGeom prst="rect">
          <a:avLst/>
        </a:prstGeom>
        <a:ln>
          <a:noFill/>
        </a:ln>
      </xdr:spPr>
    </xdr:pic>
    <xdr:clientData/>
  </xdr:twoCellAnchor>
  <xdr:twoCellAnchor editAs="oneCell">
    <xdr:from>
      <xdr:col>1</xdr:col>
      <xdr:colOff>28575</xdr:colOff>
      <xdr:row>299</xdr:row>
      <xdr:rowOff>28575</xdr:rowOff>
    </xdr:from>
    <xdr:to>
      <xdr:col>1</xdr:col>
      <xdr:colOff>600075</xdr:colOff>
      <xdr:row>299</xdr:row>
      <xdr:rowOff>409575</xdr:rowOff>
    </xdr:to>
    <xdr:pic>
      <xdr:nvPicPr>
        <xdr:cNvPr id="1485" name="Subgraph-diuu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9650" y="128120775"/>
          <a:ext cx="571500" cy="381000"/>
        </a:xfrm>
        <a:prstGeom prst="rect">
          <a:avLst/>
        </a:prstGeom>
        <a:ln>
          <a:noFill/>
        </a:ln>
      </xdr:spPr>
    </xdr:pic>
    <xdr:clientData/>
  </xdr:twoCellAnchor>
  <xdr:twoCellAnchor editAs="oneCell">
    <xdr:from>
      <xdr:col>1</xdr:col>
      <xdr:colOff>28575</xdr:colOff>
      <xdr:row>300</xdr:row>
      <xdr:rowOff>28575</xdr:rowOff>
    </xdr:from>
    <xdr:to>
      <xdr:col>1</xdr:col>
      <xdr:colOff>600075</xdr:colOff>
      <xdr:row>300</xdr:row>
      <xdr:rowOff>409575</xdr:rowOff>
    </xdr:to>
    <xdr:pic>
      <xdr:nvPicPr>
        <xdr:cNvPr id="1487" name="Subgraph-pfirsichblue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28549400"/>
          <a:ext cx="571500" cy="381000"/>
        </a:xfrm>
        <a:prstGeom prst="rect">
          <a:avLst/>
        </a:prstGeom>
        <a:ln>
          <a:noFill/>
        </a:ln>
      </xdr:spPr>
    </xdr:pic>
    <xdr:clientData/>
  </xdr:twoCellAnchor>
  <xdr:twoCellAnchor editAs="oneCell">
    <xdr:from>
      <xdr:col>1</xdr:col>
      <xdr:colOff>28575</xdr:colOff>
      <xdr:row>301</xdr:row>
      <xdr:rowOff>28575</xdr:rowOff>
    </xdr:from>
    <xdr:to>
      <xdr:col>1</xdr:col>
      <xdr:colOff>600075</xdr:colOff>
      <xdr:row>301</xdr:row>
      <xdr:rowOff>409575</xdr:rowOff>
    </xdr:to>
    <xdr:pic>
      <xdr:nvPicPr>
        <xdr:cNvPr id="1489" name="Subgraph-christianbeck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28978025"/>
          <a:ext cx="571500" cy="381000"/>
        </a:xfrm>
        <a:prstGeom prst="rect">
          <a:avLst/>
        </a:prstGeom>
        <a:ln>
          <a:noFill/>
        </a:ln>
      </xdr:spPr>
    </xdr:pic>
    <xdr:clientData/>
  </xdr:twoCellAnchor>
  <xdr:twoCellAnchor editAs="oneCell">
    <xdr:from>
      <xdr:col>1</xdr:col>
      <xdr:colOff>28575</xdr:colOff>
      <xdr:row>302</xdr:row>
      <xdr:rowOff>28575</xdr:rowOff>
    </xdr:from>
    <xdr:to>
      <xdr:col>1</xdr:col>
      <xdr:colOff>600075</xdr:colOff>
      <xdr:row>302</xdr:row>
      <xdr:rowOff>409575</xdr:rowOff>
    </xdr:to>
    <xdr:pic>
      <xdr:nvPicPr>
        <xdr:cNvPr id="1491" name="Subgraph-7uende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129406650"/>
          <a:ext cx="571500" cy="381000"/>
        </a:xfrm>
        <a:prstGeom prst="rect">
          <a:avLst/>
        </a:prstGeom>
        <a:ln>
          <a:noFill/>
        </a:ln>
      </xdr:spPr>
    </xdr:pic>
    <xdr:clientData/>
  </xdr:twoCellAnchor>
  <xdr:twoCellAnchor editAs="oneCell">
    <xdr:from>
      <xdr:col>1</xdr:col>
      <xdr:colOff>28575</xdr:colOff>
      <xdr:row>303</xdr:row>
      <xdr:rowOff>28575</xdr:rowOff>
    </xdr:from>
    <xdr:to>
      <xdr:col>1</xdr:col>
      <xdr:colOff>600075</xdr:colOff>
      <xdr:row>303</xdr:row>
      <xdr:rowOff>409575</xdr:rowOff>
    </xdr:to>
    <xdr:pic>
      <xdr:nvPicPr>
        <xdr:cNvPr id="1493" name="Subgraph-punisherpierr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29835275"/>
          <a:ext cx="571500" cy="381000"/>
        </a:xfrm>
        <a:prstGeom prst="rect">
          <a:avLst/>
        </a:prstGeom>
        <a:ln>
          <a:noFill/>
        </a:ln>
      </xdr:spPr>
    </xdr:pic>
    <xdr:clientData/>
  </xdr:twoCellAnchor>
  <xdr:twoCellAnchor editAs="oneCell">
    <xdr:from>
      <xdr:col>1</xdr:col>
      <xdr:colOff>28575</xdr:colOff>
      <xdr:row>304</xdr:row>
      <xdr:rowOff>28575</xdr:rowOff>
    </xdr:from>
    <xdr:to>
      <xdr:col>1</xdr:col>
      <xdr:colOff>600075</xdr:colOff>
      <xdr:row>304</xdr:row>
      <xdr:rowOff>409575</xdr:rowOff>
    </xdr:to>
    <xdr:pic>
      <xdr:nvPicPr>
        <xdr:cNvPr id="1495" name="Subgraph-erdenbuergerin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30263900"/>
          <a:ext cx="571500" cy="381000"/>
        </a:xfrm>
        <a:prstGeom prst="rect">
          <a:avLst/>
        </a:prstGeom>
        <a:ln>
          <a:noFill/>
        </a:ln>
      </xdr:spPr>
    </xdr:pic>
    <xdr:clientData/>
  </xdr:twoCellAnchor>
  <xdr:twoCellAnchor editAs="oneCell">
    <xdr:from>
      <xdr:col>1</xdr:col>
      <xdr:colOff>28575</xdr:colOff>
      <xdr:row>305</xdr:row>
      <xdr:rowOff>28575</xdr:rowOff>
    </xdr:from>
    <xdr:to>
      <xdr:col>1</xdr:col>
      <xdr:colOff>600075</xdr:colOff>
      <xdr:row>305</xdr:row>
      <xdr:rowOff>409575</xdr:rowOff>
    </xdr:to>
    <xdr:pic>
      <xdr:nvPicPr>
        <xdr:cNvPr id="1497" name="Subgraph-moliecht"/>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009650" y="130692525"/>
          <a:ext cx="571500" cy="381000"/>
        </a:xfrm>
        <a:prstGeom prst="rect">
          <a:avLst/>
        </a:prstGeom>
        <a:ln>
          <a:noFill/>
        </a:ln>
      </xdr:spPr>
    </xdr:pic>
    <xdr:clientData/>
  </xdr:twoCellAnchor>
  <xdr:twoCellAnchor editAs="oneCell">
    <xdr:from>
      <xdr:col>1</xdr:col>
      <xdr:colOff>28575</xdr:colOff>
      <xdr:row>306</xdr:row>
      <xdr:rowOff>28575</xdr:rowOff>
    </xdr:from>
    <xdr:to>
      <xdr:col>1</xdr:col>
      <xdr:colOff>600075</xdr:colOff>
      <xdr:row>306</xdr:row>
      <xdr:rowOff>409575</xdr:rowOff>
    </xdr:to>
    <xdr:pic>
      <xdr:nvPicPr>
        <xdr:cNvPr id="1499" name="Subgraph-xeophi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131121150"/>
          <a:ext cx="571500" cy="381000"/>
        </a:xfrm>
        <a:prstGeom prst="rect">
          <a:avLst/>
        </a:prstGeom>
        <a:ln>
          <a:noFill/>
        </a:ln>
      </xdr:spPr>
    </xdr:pic>
    <xdr:clientData/>
  </xdr:twoCellAnchor>
  <xdr:twoCellAnchor editAs="oneCell">
    <xdr:from>
      <xdr:col>1</xdr:col>
      <xdr:colOff>28575</xdr:colOff>
      <xdr:row>307</xdr:row>
      <xdr:rowOff>28575</xdr:rowOff>
    </xdr:from>
    <xdr:to>
      <xdr:col>1</xdr:col>
      <xdr:colOff>600075</xdr:colOff>
      <xdr:row>307</xdr:row>
      <xdr:rowOff>409575</xdr:rowOff>
    </xdr:to>
    <xdr:pic>
      <xdr:nvPicPr>
        <xdr:cNvPr id="1501" name="Subgraph-ixisten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31549775"/>
          <a:ext cx="571500" cy="381000"/>
        </a:xfrm>
        <a:prstGeom prst="rect">
          <a:avLst/>
        </a:prstGeom>
        <a:ln>
          <a:noFill/>
        </a:ln>
      </xdr:spPr>
    </xdr:pic>
    <xdr:clientData/>
  </xdr:twoCellAnchor>
  <xdr:twoCellAnchor editAs="oneCell">
    <xdr:from>
      <xdr:col>1</xdr:col>
      <xdr:colOff>28575</xdr:colOff>
      <xdr:row>308</xdr:row>
      <xdr:rowOff>28575</xdr:rowOff>
    </xdr:from>
    <xdr:to>
      <xdr:col>1</xdr:col>
      <xdr:colOff>600075</xdr:colOff>
      <xdr:row>308</xdr:row>
      <xdr:rowOff>409575</xdr:rowOff>
    </xdr:to>
    <xdr:pic>
      <xdr:nvPicPr>
        <xdr:cNvPr id="1503" name="Subgraph-freezone76"/>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009650" y="131978400"/>
          <a:ext cx="571500" cy="381000"/>
        </a:xfrm>
        <a:prstGeom prst="rect">
          <a:avLst/>
        </a:prstGeom>
        <a:ln>
          <a:noFill/>
        </a:ln>
      </xdr:spPr>
    </xdr:pic>
    <xdr:clientData/>
  </xdr:twoCellAnchor>
  <xdr:twoCellAnchor editAs="oneCell">
    <xdr:from>
      <xdr:col>1</xdr:col>
      <xdr:colOff>28575</xdr:colOff>
      <xdr:row>309</xdr:row>
      <xdr:rowOff>28575</xdr:rowOff>
    </xdr:from>
    <xdr:to>
      <xdr:col>1</xdr:col>
      <xdr:colOff>600075</xdr:colOff>
      <xdr:row>309</xdr:row>
      <xdr:rowOff>409575</xdr:rowOff>
    </xdr:to>
    <xdr:pic>
      <xdr:nvPicPr>
        <xdr:cNvPr id="1505" name="Subgraph-frankth8669784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32407025"/>
          <a:ext cx="571500" cy="381000"/>
        </a:xfrm>
        <a:prstGeom prst="rect">
          <a:avLst/>
        </a:prstGeom>
        <a:ln>
          <a:noFill/>
        </a:ln>
      </xdr:spPr>
    </xdr:pic>
    <xdr:clientData/>
  </xdr:twoCellAnchor>
  <xdr:twoCellAnchor editAs="oneCell">
    <xdr:from>
      <xdr:col>1</xdr:col>
      <xdr:colOff>28575</xdr:colOff>
      <xdr:row>310</xdr:row>
      <xdr:rowOff>28575</xdr:rowOff>
    </xdr:from>
    <xdr:to>
      <xdr:col>1</xdr:col>
      <xdr:colOff>600075</xdr:colOff>
      <xdr:row>310</xdr:row>
      <xdr:rowOff>409575</xdr:rowOff>
    </xdr:to>
    <xdr:pic>
      <xdr:nvPicPr>
        <xdr:cNvPr id="1507" name="Subgraph-drumcodeu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32835650"/>
          <a:ext cx="571500" cy="381000"/>
        </a:xfrm>
        <a:prstGeom prst="rect">
          <a:avLst/>
        </a:prstGeom>
        <a:ln>
          <a:noFill/>
        </a:ln>
      </xdr:spPr>
    </xdr:pic>
    <xdr:clientData/>
  </xdr:twoCellAnchor>
  <xdr:twoCellAnchor editAs="oneCell">
    <xdr:from>
      <xdr:col>1</xdr:col>
      <xdr:colOff>28575</xdr:colOff>
      <xdr:row>311</xdr:row>
      <xdr:rowOff>28575</xdr:rowOff>
    </xdr:from>
    <xdr:to>
      <xdr:col>1</xdr:col>
      <xdr:colOff>600075</xdr:colOff>
      <xdr:row>311</xdr:row>
      <xdr:rowOff>409575</xdr:rowOff>
    </xdr:to>
    <xdr:pic>
      <xdr:nvPicPr>
        <xdr:cNvPr id="1509" name="Subgraph-domzsch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009650" y="133264275"/>
          <a:ext cx="571500" cy="381000"/>
        </a:xfrm>
        <a:prstGeom prst="rect">
          <a:avLst/>
        </a:prstGeom>
        <a:ln>
          <a:noFill/>
        </a:ln>
      </xdr:spPr>
    </xdr:pic>
    <xdr:clientData/>
  </xdr:twoCellAnchor>
  <xdr:twoCellAnchor editAs="oneCell">
    <xdr:from>
      <xdr:col>1</xdr:col>
      <xdr:colOff>28575</xdr:colOff>
      <xdr:row>312</xdr:row>
      <xdr:rowOff>28575</xdr:rowOff>
    </xdr:from>
    <xdr:to>
      <xdr:col>1</xdr:col>
      <xdr:colOff>600075</xdr:colOff>
      <xdr:row>312</xdr:row>
      <xdr:rowOff>409575</xdr:rowOff>
    </xdr:to>
    <xdr:pic>
      <xdr:nvPicPr>
        <xdr:cNvPr id="1511" name="Subgraph-gabrielathur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33692900"/>
          <a:ext cx="571500" cy="381000"/>
        </a:xfrm>
        <a:prstGeom prst="rect">
          <a:avLst/>
        </a:prstGeom>
        <a:ln>
          <a:noFill/>
        </a:ln>
      </xdr:spPr>
    </xdr:pic>
    <xdr:clientData/>
  </xdr:twoCellAnchor>
  <xdr:twoCellAnchor editAs="oneCell">
    <xdr:from>
      <xdr:col>1</xdr:col>
      <xdr:colOff>28575</xdr:colOff>
      <xdr:row>313</xdr:row>
      <xdr:rowOff>28575</xdr:rowOff>
    </xdr:from>
    <xdr:to>
      <xdr:col>1</xdr:col>
      <xdr:colOff>600075</xdr:colOff>
      <xdr:row>313</xdr:row>
      <xdr:rowOff>409575</xdr:rowOff>
    </xdr:to>
    <xdr:pic>
      <xdr:nvPicPr>
        <xdr:cNvPr id="1513" name="Subgraph-tekcin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34121525"/>
          <a:ext cx="571500" cy="381000"/>
        </a:xfrm>
        <a:prstGeom prst="rect">
          <a:avLst/>
        </a:prstGeom>
        <a:ln>
          <a:noFill/>
        </a:ln>
      </xdr:spPr>
    </xdr:pic>
    <xdr:clientData/>
  </xdr:twoCellAnchor>
  <xdr:twoCellAnchor editAs="oneCell">
    <xdr:from>
      <xdr:col>1</xdr:col>
      <xdr:colOff>28575</xdr:colOff>
      <xdr:row>314</xdr:row>
      <xdr:rowOff>28575</xdr:rowOff>
    </xdr:from>
    <xdr:to>
      <xdr:col>1</xdr:col>
      <xdr:colOff>600075</xdr:colOff>
      <xdr:row>314</xdr:row>
      <xdr:rowOff>409575</xdr:rowOff>
    </xdr:to>
    <xdr:pic>
      <xdr:nvPicPr>
        <xdr:cNvPr id="1515" name="Subgraph-ooswal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09650" y="134550150"/>
          <a:ext cx="571500" cy="381000"/>
        </a:xfrm>
        <a:prstGeom prst="rect">
          <a:avLst/>
        </a:prstGeom>
        <a:ln>
          <a:noFill/>
        </a:ln>
      </xdr:spPr>
    </xdr:pic>
    <xdr:clientData/>
  </xdr:twoCellAnchor>
  <xdr:twoCellAnchor editAs="oneCell">
    <xdr:from>
      <xdr:col>1</xdr:col>
      <xdr:colOff>28575</xdr:colOff>
      <xdr:row>315</xdr:row>
      <xdr:rowOff>28575</xdr:rowOff>
    </xdr:from>
    <xdr:to>
      <xdr:col>1</xdr:col>
      <xdr:colOff>600075</xdr:colOff>
      <xdr:row>315</xdr:row>
      <xdr:rowOff>409575</xdr:rowOff>
    </xdr:to>
    <xdr:pic>
      <xdr:nvPicPr>
        <xdr:cNvPr id="1517" name="Subgraph-bildungsicherch"/>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34978775"/>
          <a:ext cx="571500" cy="381000"/>
        </a:xfrm>
        <a:prstGeom prst="rect">
          <a:avLst/>
        </a:prstGeom>
        <a:ln>
          <a:noFill/>
        </a:ln>
      </xdr:spPr>
    </xdr:pic>
    <xdr:clientData/>
  </xdr:twoCellAnchor>
  <xdr:twoCellAnchor editAs="oneCell">
    <xdr:from>
      <xdr:col>1</xdr:col>
      <xdr:colOff>28575</xdr:colOff>
      <xdr:row>316</xdr:row>
      <xdr:rowOff>28575</xdr:rowOff>
    </xdr:from>
    <xdr:to>
      <xdr:col>1</xdr:col>
      <xdr:colOff>600075</xdr:colOff>
      <xdr:row>316</xdr:row>
      <xdr:rowOff>409575</xdr:rowOff>
    </xdr:to>
    <xdr:pic>
      <xdr:nvPicPr>
        <xdr:cNvPr id="1519" name="Subgraph-glptbolling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35407400"/>
          <a:ext cx="571500" cy="381000"/>
        </a:xfrm>
        <a:prstGeom prst="rect">
          <a:avLst/>
        </a:prstGeom>
        <a:ln>
          <a:noFill/>
        </a:ln>
      </xdr:spPr>
    </xdr:pic>
    <xdr:clientData/>
  </xdr:twoCellAnchor>
  <xdr:twoCellAnchor editAs="oneCell">
    <xdr:from>
      <xdr:col>1</xdr:col>
      <xdr:colOff>28575</xdr:colOff>
      <xdr:row>317</xdr:row>
      <xdr:rowOff>28575</xdr:rowOff>
    </xdr:from>
    <xdr:to>
      <xdr:col>1</xdr:col>
      <xdr:colOff>600075</xdr:colOff>
      <xdr:row>317</xdr:row>
      <xdr:rowOff>409575</xdr:rowOff>
    </xdr:to>
    <xdr:pic>
      <xdr:nvPicPr>
        <xdr:cNvPr id="1521" name="Subgraph-dari0x"/>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35836025"/>
          <a:ext cx="571500" cy="381000"/>
        </a:xfrm>
        <a:prstGeom prst="rect">
          <a:avLst/>
        </a:prstGeom>
        <a:ln>
          <a:noFill/>
        </a:ln>
      </xdr:spPr>
    </xdr:pic>
    <xdr:clientData/>
  </xdr:twoCellAnchor>
  <xdr:twoCellAnchor editAs="oneCell">
    <xdr:from>
      <xdr:col>1</xdr:col>
      <xdr:colOff>28575</xdr:colOff>
      <xdr:row>318</xdr:row>
      <xdr:rowOff>28575</xdr:rowOff>
    </xdr:from>
    <xdr:to>
      <xdr:col>1</xdr:col>
      <xdr:colOff>600075</xdr:colOff>
      <xdr:row>318</xdr:row>
      <xdr:rowOff>409575</xdr:rowOff>
    </xdr:to>
    <xdr:pic>
      <xdr:nvPicPr>
        <xdr:cNvPr id="1523" name="Subgraph-megafon_rs_ber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36264650"/>
          <a:ext cx="571500" cy="381000"/>
        </a:xfrm>
        <a:prstGeom prst="rect">
          <a:avLst/>
        </a:prstGeom>
        <a:ln>
          <a:noFill/>
        </a:ln>
      </xdr:spPr>
    </xdr:pic>
    <xdr:clientData/>
  </xdr:twoCellAnchor>
  <xdr:twoCellAnchor editAs="oneCell">
    <xdr:from>
      <xdr:col>1</xdr:col>
      <xdr:colOff>28575</xdr:colOff>
      <xdr:row>319</xdr:row>
      <xdr:rowOff>28575</xdr:rowOff>
    </xdr:from>
    <xdr:to>
      <xdr:col>1</xdr:col>
      <xdr:colOff>600075</xdr:colOff>
      <xdr:row>319</xdr:row>
      <xdr:rowOff>409575</xdr:rowOff>
    </xdr:to>
    <xdr:pic>
      <xdr:nvPicPr>
        <xdr:cNvPr id="1525" name="Subgraph-antifajenn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36693275"/>
          <a:ext cx="571500" cy="381000"/>
        </a:xfrm>
        <a:prstGeom prst="rect">
          <a:avLst/>
        </a:prstGeom>
        <a:ln>
          <a:noFill/>
        </a:ln>
      </xdr:spPr>
    </xdr:pic>
    <xdr:clientData/>
  </xdr:twoCellAnchor>
  <xdr:twoCellAnchor editAs="oneCell">
    <xdr:from>
      <xdr:col>1</xdr:col>
      <xdr:colOff>28575</xdr:colOff>
      <xdr:row>320</xdr:row>
      <xdr:rowOff>28575</xdr:rowOff>
    </xdr:from>
    <xdr:to>
      <xdr:col>1</xdr:col>
      <xdr:colOff>600075</xdr:colOff>
      <xdr:row>320</xdr:row>
      <xdr:rowOff>409575</xdr:rowOff>
    </xdr:to>
    <xdr:pic>
      <xdr:nvPicPr>
        <xdr:cNvPr id="1527" name="Subgraph-huttetomdi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09650" y="137121900"/>
          <a:ext cx="571500" cy="381000"/>
        </a:xfrm>
        <a:prstGeom prst="rect">
          <a:avLst/>
        </a:prstGeom>
        <a:ln>
          <a:noFill/>
        </a:ln>
      </xdr:spPr>
    </xdr:pic>
    <xdr:clientData/>
  </xdr:twoCellAnchor>
  <xdr:twoCellAnchor editAs="oneCell">
    <xdr:from>
      <xdr:col>1</xdr:col>
      <xdr:colOff>28575</xdr:colOff>
      <xdr:row>321</xdr:row>
      <xdr:rowOff>28575</xdr:rowOff>
    </xdr:from>
    <xdr:to>
      <xdr:col>1</xdr:col>
      <xdr:colOff>600075</xdr:colOff>
      <xdr:row>321</xdr:row>
      <xdr:rowOff>409575</xdr:rowOff>
    </xdr:to>
    <xdr:pic>
      <xdr:nvPicPr>
        <xdr:cNvPr id="1529" name="Subgraph-mathysrolan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37550525"/>
          <a:ext cx="571500" cy="381000"/>
        </a:xfrm>
        <a:prstGeom prst="rect">
          <a:avLst/>
        </a:prstGeom>
        <a:ln>
          <a:noFill/>
        </a:ln>
      </xdr:spPr>
    </xdr:pic>
    <xdr:clientData/>
  </xdr:twoCellAnchor>
  <xdr:twoCellAnchor editAs="oneCell">
    <xdr:from>
      <xdr:col>1</xdr:col>
      <xdr:colOff>28575</xdr:colOff>
      <xdr:row>322</xdr:row>
      <xdr:rowOff>28575</xdr:rowOff>
    </xdr:from>
    <xdr:to>
      <xdr:col>1</xdr:col>
      <xdr:colOff>600075</xdr:colOff>
      <xdr:row>322</xdr:row>
      <xdr:rowOff>409575</xdr:rowOff>
    </xdr:to>
    <xdr:pic>
      <xdr:nvPicPr>
        <xdr:cNvPr id="1531" name="Subgraph-elib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37979150"/>
          <a:ext cx="571500" cy="381000"/>
        </a:xfrm>
        <a:prstGeom prst="rect">
          <a:avLst/>
        </a:prstGeom>
        <a:ln>
          <a:noFill/>
        </a:ln>
      </xdr:spPr>
    </xdr:pic>
    <xdr:clientData/>
  </xdr:twoCellAnchor>
  <xdr:twoCellAnchor editAs="oneCell">
    <xdr:from>
      <xdr:col>1</xdr:col>
      <xdr:colOff>28575</xdr:colOff>
      <xdr:row>323</xdr:row>
      <xdr:rowOff>28575</xdr:rowOff>
    </xdr:from>
    <xdr:to>
      <xdr:col>1</xdr:col>
      <xdr:colOff>600075</xdr:colOff>
      <xdr:row>323</xdr:row>
      <xdr:rowOff>409575</xdr:rowOff>
    </xdr:to>
    <xdr:pic>
      <xdr:nvPicPr>
        <xdr:cNvPr id="1533" name="Subgraph-roli195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38407775"/>
          <a:ext cx="571500" cy="381000"/>
        </a:xfrm>
        <a:prstGeom prst="rect">
          <a:avLst/>
        </a:prstGeom>
        <a:ln>
          <a:noFill/>
        </a:ln>
      </xdr:spPr>
    </xdr:pic>
    <xdr:clientData/>
  </xdr:twoCellAnchor>
  <xdr:twoCellAnchor editAs="oneCell">
    <xdr:from>
      <xdr:col>1</xdr:col>
      <xdr:colOff>28575</xdr:colOff>
      <xdr:row>324</xdr:row>
      <xdr:rowOff>28575</xdr:rowOff>
    </xdr:from>
    <xdr:to>
      <xdr:col>1</xdr:col>
      <xdr:colOff>600075</xdr:colOff>
      <xdr:row>324</xdr:row>
      <xdr:rowOff>409575</xdr:rowOff>
    </xdr:to>
    <xdr:pic>
      <xdr:nvPicPr>
        <xdr:cNvPr id="1535" name="Subgraph-peterfreakwa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38836400"/>
          <a:ext cx="571500" cy="381000"/>
        </a:xfrm>
        <a:prstGeom prst="rect">
          <a:avLst/>
        </a:prstGeom>
        <a:ln>
          <a:noFill/>
        </a:ln>
      </xdr:spPr>
    </xdr:pic>
    <xdr:clientData/>
  </xdr:twoCellAnchor>
  <xdr:twoCellAnchor editAs="oneCell">
    <xdr:from>
      <xdr:col>1</xdr:col>
      <xdr:colOff>28575</xdr:colOff>
      <xdr:row>325</xdr:row>
      <xdr:rowOff>28575</xdr:rowOff>
    </xdr:from>
    <xdr:to>
      <xdr:col>1</xdr:col>
      <xdr:colOff>600075</xdr:colOff>
      <xdr:row>325</xdr:row>
      <xdr:rowOff>409575</xdr:rowOff>
    </xdr:to>
    <xdr:pic>
      <xdr:nvPicPr>
        <xdr:cNvPr id="1537" name="Subgraph-thom7134331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39265025"/>
          <a:ext cx="571500" cy="381000"/>
        </a:xfrm>
        <a:prstGeom prst="rect">
          <a:avLst/>
        </a:prstGeom>
        <a:ln>
          <a:noFill/>
        </a:ln>
      </xdr:spPr>
    </xdr:pic>
    <xdr:clientData/>
  </xdr:twoCellAnchor>
  <xdr:twoCellAnchor editAs="oneCell">
    <xdr:from>
      <xdr:col>1</xdr:col>
      <xdr:colOff>28575</xdr:colOff>
      <xdr:row>326</xdr:row>
      <xdr:rowOff>28575</xdr:rowOff>
    </xdr:from>
    <xdr:to>
      <xdr:col>1</xdr:col>
      <xdr:colOff>600075</xdr:colOff>
      <xdr:row>326</xdr:row>
      <xdr:rowOff>409575</xdr:rowOff>
    </xdr:to>
    <xdr:pic>
      <xdr:nvPicPr>
        <xdr:cNvPr id="1539" name="Subgraph-mbaerloche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009650" y="139693650"/>
          <a:ext cx="571500" cy="381000"/>
        </a:xfrm>
        <a:prstGeom prst="rect">
          <a:avLst/>
        </a:prstGeom>
        <a:ln>
          <a:noFill/>
        </a:ln>
      </xdr:spPr>
    </xdr:pic>
    <xdr:clientData/>
  </xdr:twoCellAnchor>
  <xdr:twoCellAnchor editAs="oneCell">
    <xdr:from>
      <xdr:col>1</xdr:col>
      <xdr:colOff>28575</xdr:colOff>
      <xdr:row>327</xdr:row>
      <xdr:rowOff>28575</xdr:rowOff>
    </xdr:from>
    <xdr:to>
      <xdr:col>1</xdr:col>
      <xdr:colOff>600075</xdr:colOff>
      <xdr:row>327</xdr:row>
      <xdr:rowOff>409575</xdr:rowOff>
    </xdr:to>
    <xdr:pic>
      <xdr:nvPicPr>
        <xdr:cNvPr id="1541" name="Subgraph-laeripatriz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0122275"/>
          <a:ext cx="571500" cy="381000"/>
        </a:xfrm>
        <a:prstGeom prst="rect">
          <a:avLst/>
        </a:prstGeom>
        <a:ln>
          <a:noFill/>
        </a:ln>
      </xdr:spPr>
    </xdr:pic>
    <xdr:clientData/>
  </xdr:twoCellAnchor>
  <xdr:twoCellAnchor editAs="oneCell">
    <xdr:from>
      <xdr:col>1</xdr:col>
      <xdr:colOff>28575</xdr:colOff>
      <xdr:row>328</xdr:row>
      <xdr:rowOff>28575</xdr:rowOff>
    </xdr:from>
    <xdr:to>
      <xdr:col>1</xdr:col>
      <xdr:colOff>600075</xdr:colOff>
      <xdr:row>328</xdr:row>
      <xdr:rowOff>409575</xdr:rowOff>
    </xdr:to>
    <xdr:pic>
      <xdr:nvPicPr>
        <xdr:cNvPr id="1543" name="Subgraph-nadinejurgensen"/>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09650" y="140550900"/>
          <a:ext cx="571500" cy="381000"/>
        </a:xfrm>
        <a:prstGeom prst="rect">
          <a:avLst/>
        </a:prstGeom>
        <a:ln>
          <a:noFill/>
        </a:ln>
      </xdr:spPr>
    </xdr:pic>
    <xdr:clientData/>
  </xdr:twoCellAnchor>
  <xdr:twoCellAnchor editAs="oneCell">
    <xdr:from>
      <xdr:col>1</xdr:col>
      <xdr:colOff>28575</xdr:colOff>
      <xdr:row>329</xdr:row>
      <xdr:rowOff>28575</xdr:rowOff>
    </xdr:from>
    <xdr:to>
      <xdr:col>1</xdr:col>
      <xdr:colOff>600075</xdr:colOff>
      <xdr:row>329</xdr:row>
      <xdr:rowOff>409575</xdr:rowOff>
    </xdr:to>
    <xdr:pic>
      <xdr:nvPicPr>
        <xdr:cNvPr id="1545" name="Subgraph-metamytho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0979525"/>
          <a:ext cx="571500" cy="381000"/>
        </a:xfrm>
        <a:prstGeom prst="rect">
          <a:avLst/>
        </a:prstGeom>
        <a:ln>
          <a:noFill/>
        </a:ln>
      </xdr:spPr>
    </xdr:pic>
    <xdr:clientData/>
  </xdr:twoCellAnchor>
  <xdr:twoCellAnchor editAs="oneCell">
    <xdr:from>
      <xdr:col>1</xdr:col>
      <xdr:colOff>28575</xdr:colOff>
      <xdr:row>330</xdr:row>
      <xdr:rowOff>28575</xdr:rowOff>
    </xdr:from>
    <xdr:to>
      <xdr:col>1</xdr:col>
      <xdr:colOff>600075</xdr:colOff>
      <xdr:row>330</xdr:row>
      <xdr:rowOff>409575</xdr:rowOff>
    </xdr:to>
    <xdr:pic>
      <xdr:nvPicPr>
        <xdr:cNvPr id="1547" name="Subgraph-margritstam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1408150"/>
          <a:ext cx="571500" cy="381000"/>
        </a:xfrm>
        <a:prstGeom prst="rect">
          <a:avLst/>
        </a:prstGeom>
        <a:ln>
          <a:noFill/>
        </a:ln>
      </xdr:spPr>
    </xdr:pic>
    <xdr:clientData/>
  </xdr:twoCellAnchor>
  <xdr:twoCellAnchor editAs="oneCell">
    <xdr:from>
      <xdr:col>1</xdr:col>
      <xdr:colOff>28575</xdr:colOff>
      <xdr:row>331</xdr:row>
      <xdr:rowOff>28575</xdr:rowOff>
    </xdr:from>
    <xdr:to>
      <xdr:col>1</xdr:col>
      <xdr:colOff>600075</xdr:colOff>
      <xdr:row>331</xdr:row>
      <xdr:rowOff>409575</xdr:rowOff>
    </xdr:to>
    <xdr:pic>
      <xdr:nvPicPr>
        <xdr:cNvPr id="1549" name="Subgraph-alexaregger"/>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09650" y="141836775"/>
          <a:ext cx="571500" cy="381000"/>
        </a:xfrm>
        <a:prstGeom prst="rect">
          <a:avLst/>
        </a:prstGeom>
        <a:ln>
          <a:noFill/>
        </a:ln>
      </xdr:spPr>
    </xdr:pic>
    <xdr:clientData/>
  </xdr:twoCellAnchor>
  <xdr:twoCellAnchor editAs="oneCell">
    <xdr:from>
      <xdr:col>1</xdr:col>
      <xdr:colOff>28575</xdr:colOff>
      <xdr:row>332</xdr:row>
      <xdr:rowOff>28575</xdr:rowOff>
    </xdr:from>
    <xdr:to>
      <xdr:col>1</xdr:col>
      <xdr:colOff>600075</xdr:colOff>
      <xdr:row>332</xdr:row>
      <xdr:rowOff>409575</xdr:rowOff>
    </xdr:to>
    <xdr:pic>
      <xdr:nvPicPr>
        <xdr:cNvPr id="1551" name="Subgraph-diefeministe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09650" y="142265400"/>
          <a:ext cx="571500" cy="381000"/>
        </a:xfrm>
        <a:prstGeom prst="rect">
          <a:avLst/>
        </a:prstGeom>
        <a:ln>
          <a:noFill/>
        </a:ln>
      </xdr:spPr>
    </xdr:pic>
    <xdr:clientData/>
  </xdr:twoCellAnchor>
  <xdr:twoCellAnchor editAs="oneCell">
    <xdr:from>
      <xdr:col>1</xdr:col>
      <xdr:colOff>28575</xdr:colOff>
      <xdr:row>333</xdr:row>
      <xdr:rowOff>28575</xdr:rowOff>
    </xdr:from>
    <xdr:to>
      <xdr:col>1</xdr:col>
      <xdr:colOff>600075</xdr:colOff>
      <xdr:row>333</xdr:row>
      <xdr:rowOff>409575</xdr:rowOff>
    </xdr:to>
    <xdr:pic>
      <xdr:nvPicPr>
        <xdr:cNvPr id="1553" name="Subgraph-rosensteinsasha"/>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009650" y="142694025"/>
          <a:ext cx="571500" cy="381000"/>
        </a:xfrm>
        <a:prstGeom prst="rect">
          <a:avLst/>
        </a:prstGeom>
        <a:ln>
          <a:noFill/>
        </a:ln>
      </xdr:spPr>
    </xdr:pic>
    <xdr:clientData/>
  </xdr:twoCellAnchor>
  <xdr:twoCellAnchor editAs="oneCell">
    <xdr:from>
      <xdr:col>1</xdr:col>
      <xdr:colOff>28575</xdr:colOff>
      <xdr:row>334</xdr:row>
      <xdr:rowOff>28575</xdr:rowOff>
    </xdr:from>
    <xdr:to>
      <xdr:col>1</xdr:col>
      <xdr:colOff>600075</xdr:colOff>
      <xdr:row>334</xdr:row>
      <xdr:rowOff>409575</xdr:rowOff>
    </xdr:to>
    <xdr:pic>
      <xdr:nvPicPr>
        <xdr:cNvPr id="1555" name="Subgraph-spzuerich"/>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09650" y="143122650"/>
          <a:ext cx="571500" cy="381000"/>
        </a:xfrm>
        <a:prstGeom prst="rect">
          <a:avLst/>
        </a:prstGeom>
        <a:ln>
          <a:noFill/>
        </a:ln>
      </xdr:spPr>
    </xdr:pic>
    <xdr:clientData/>
  </xdr:twoCellAnchor>
  <xdr:twoCellAnchor editAs="oneCell">
    <xdr:from>
      <xdr:col>1</xdr:col>
      <xdr:colOff>28575</xdr:colOff>
      <xdr:row>335</xdr:row>
      <xdr:rowOff>28575</xdr:rowOff>
    </xdr:from>
    <xdr:to>
      <xdr:col>1</xdr:col>
      <xdr:colOff>600075</xdr:colOff>
      <xdr:row>335</xdr:row>
      <xdr:rowOff>409575</xdr:rowOff>
    </xdr:to>
    <xdr:pic>
      <xdr:nvPicPr>
        <xdr:cNvPr id="1557" name="Subgraph-gabrielvett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3551275"/>
          <a:ext cx="571500" cy="381000"/>
        </a:xfrm>
        <a:prstGeom prst="rect">
          <a:avLst/>
        </a:prstGeom>
        <a:ln>
          <a:noFill/>
        </a:ln>
      </xdr:spPr>
    </xdr:pic>
    <xdr:clientData/>
  </xdr:twoCellAnchor>
  <xdr:twoCellAnchor editAs="oneCell">
    <xdr:from>
      <xdr:col>1</xdr:col>
      <xdr:colOff>28575</xdr:colOff>
      <xdr:row>336</xdr:row>
      <xdr:rowOff>28575</xdr:rowOff>
    </xdr:from>
    <xdr:to>
      <xdr:col>1</xdr:col>
      <xdr:colOff>600075</xdr:colOff>
      <xdr:row>336</xdr:row>
      <xdr:rowOff>409575</xdr:rowOff>
    </xdr:to>
    <xdr:pic>
      <xdr:nvPicPr>
        <xdr:cNvPr id="1559" name="Subgraph-lmzuric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09650" y="143979900"/>
          <a:ext cx="571500" cy="381000"/>
        </a:xfrm>
        <a:prstGeom prst="rect">
          <a:avLst/>
        </a:prstGeom>
        <a:ln>
          <a:noFill/>
        </a:ln>
      </xdr:spPr>
    </xdr:pic>
    <xdr:clientData/>
  </xdr:twoCellAnchor>
  <xdr:twoCellAnchor editAs="oneCell">
    <xdr:from>
      <xdr:col>1</xdr:col>
      <xdr:colOff>28575</xdr:colOff>
      <xdr:row>337</xdr:row>
      <xdr:rowOff>28575</xdr:rowOff>
    </xdr:from>
    <xdr:to>
      <xdr:col>1</xdr:col>
      <xdr:colOff>600075</xdr:colOff>
      <xdr:row>337</xdr:row>
      <xdr:rowOff>409575</xdr:rowOff>
    </xdr:to>
    <xdr:pic>
      <xdr:nvPicPr>
        <xdr:cNvPr id="1561" name="Subgraph-heinrichheine15"/>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009650" y="144408525"/>
          <a:ext cx="571500" cy="381000"/>
        </a:xfrm>
        <a:prstGeom prst="rect">
          <a:avLst/>
        </a:prstGeom>
        <a:ln>
          <a:noFill/>
        </a:ln>
      </xdr:spPr>
    </xdr:pic>
    <xdr:clientData/>
  </xdr:twoCellAnchor>
  <xdr:twoCellAnchor editAs="oneCell">
    <xdr:from>
      <xdr:col>1</xdr:col>
      <xdr:colOff>28575</xdr:colOff>
      <xdr:row>338</xdr:row>
      <xdr:rowOff>28575</xdr:rowOff>
    </xdr:from>
    <xdr:to>
      <xdr:col>1</xdr:col>
      <xdr:colOff>600075</xdr:colOff>
      <xdr:row>338</xdr:row>
      <xdr:rowOff>409575</xdr:rowOff>
    </xdr:to>
    <xdr:pic>
      <xdr:nvPicPr>
        <xdr:cNvPr id="1563" name="Subgraph-cr_schmi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144837150"/>
          <a:ext cx="571500" cy="381000"/>
        </a:xfrm>
        <a:prstGeom prst="rect">
          <a:avLst/>
        </a:prstGeom>
        <a:ln>
          <a:noFill/>
        </a:ln>
      </xdr:spPr>
    </xdr:pic>
    <xdr:clientData/>
  </xdr:twoCellAnchor>
  <xdr:twoCellAnchor editAs="oneCell">
    <xdr:from>
      <xdr:col>1</xdr:col>
      <xdr:colOff>28575</xdr:colOff>
      <xdr:row>339</xdr:row>
      <xdr:rowOff>28575</xdr:rowOff>
    </xdr:from>
    <xdr:to>
      <xdr:col>1</xdr:col>
      <xdr:colOff>600075</xdr:colOff>
      <xdr:row>339</xdr:row>
      <xdr:rowOff>409575</xdr:rowOff>
    </xdr:to>
    <xdr:pic>
      <xdr:nvPicPr>
        <xdr:cNvPr id="1565" name="Subgraph-veritaslo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145265775"/>
          <a:ext cx="571500" cy="381000"/>
        </a:xfrm>
        <a:prstGeom prst="rect">
          <a:avLst/>
        </a:prstGeom>
        <a:ln>
          <a:noFill/>
        </a:ln>
      </xdr:spPr>
    </xdr:pic>
    <xdr:clientData/>
  </xdr:twoCellAnchor>
  <xdr:twoCellAnchor editAs="oneCell">
    <xdr:from>
      <xdr:col>1</xdr:col>
      <xdr:colOff>28575</xdr:colOff>
      <xdr:row>340</xdr:row>
      <xdr:rowOff>28575</xdr:rowOff>
    </xdr:from>
    <xdr:to>
      <xdr:col>1</xdr:col>
      <xdr:colOff>600075</xdr:colOff>
      <xdr:row>340</xdr:row>
      <xdr:rowOff>409575</xdr:rowOff>
    </xdr:to>
    <xdr:pic>
      <xdr:nvPicPr>
        <xdr:cNvPr id="1567" name="Subgraph-rschreib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5694400"/>
          <a:ext cx="571500" cy="381000"/>
        </a:xfrm>
        <a:prstGeom prst="rect">
          <a:avLst/>
        </a:prstGeom>
        <a:ln>
          <a:noFill/>
        </a:ln>
      </xdr:spPr>
    </xdr:pic>
    <xdr:clientData/>
  </xdr:twoCellAnchor>
  <xdr:twoCellAnchor editAs="oneCell">
    <xdr:from>
      <xdr:col>1</xdr:col>
      <xdr:colOff>28575</xdr:colOff>
      <xdr:row>341</xdr:row>
      <xdr:rowOff>28575</xdr:rowOff>
    </xdr:from>
    <xdr:to>
      <xdr:col>1</xdr:col>
      <xdr:colOff>600075</xdr:colOff>
      <xdr:row>341</xdr:row>
      <xdr:rowOff>409575</xdr:rowOff>
    </xdr:to>
    <xdr:pic>
      <xdr:nvPicPr>
        <xdr:cNvPr id="1569" name="Subgraph-cocoz6227700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9650" y="146123025"/>
          <a:ext cx="571500" cy="381000"/>
        </a:xfrm>
        <a:prstGeom prst="rect">
          <a:avLst/>
        </a:prstGeom>
        <a:ln>
          <a:noFill/>
        </a:ln>
      </xdr:spPr>
    </xdr:pic>
    <xdr:clientData/>
  </xdr:twoCellAnchor>
  <xdr:twoCellAnchor editAs="oneCell">
    <xdr:from>
      <xdr:col>1</xdr:col>
      <xdr:colOff>28575</xdr:colOff>
      <xdr:row>342</xdr:row>
      <xdr:rowOff>28575</xdr:rowOff>
    </xdr:from>
    <xdr:to>
      <xdr:col>1</xdr:col>
      <xdr:colOff>600075</xdr:colOff>
      <xdr:row>342</xdr:row>
      <xdr:rowOff>409575</xdr:rowOff>
    </xdr:to>
    <xdr:pic>
      <xdr:nvPicPr>
        <xdr:cNvPr id="1571" name="Subgraph-mitte_cent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6551650"/>
          <a:ext cx="571500" cy="381000"/>
        </a:xfrm>
        <a:prstGeom prst="rect">
          <a:avLst/>
        </a:prstGeom>
        <a:ln>
          <a:noFill/>
        </a:ln>
      </xdr:spPr>
    </xdr:pic>
    <xdr:clientData/>
  </xdr:twoCellAnchor>
  <xdr:twoCellAnchor editAs="oneCell">
    <xdr:from>
      <xdr:col>1</xdr:col>
      <xdr:colOff>28575</xdr:colOff>
      <xdr:row>343</xdr:row>
      <xdr:rowOff>28575</xdr:rowOff>
    </xdr:from>
    <xdr:to>
      <xdr:col>1</xdr:col>
      <xdr:colOff>600075</xdr:colOff>
      <xdr:row>343</xdr:row>
      <xdr:rowOff>409575</xdr:rowOff>
    </xdr:to>
    <xdr:pic>
      <xdr:nvPicPr>
        <xdr:cNvPr id="1573" name="Subgraph-angelika_rui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6980275"/>
          <a:ext cx="571500" cy="381000"/>
        </a:xfrm>
        <a:prstGeom prst="rect">
          <a:avLst/>
        </a:prstGeom>
        <a:ln>
          <a:noFill/>
        </a:ln>
      </xdr:spPr>
    </xdr:pic>
    <xdr:clientData/>
  </xdr:twoCellAnchor>
  <xdr:twoCellAnchor editAs="oneCell">
    <xdr:from>
      <xdr:col>1</xdr:col>
      <xdr:colOff>28575</xdr:colOff>
      <xdr:row>344</xdr:row>
      <xdr:rowOff>28575</xdr:rowOff>
    </xdr:from>
    <xdr:to>
      <xdr:col>1</xdr:col>
      <xdr:colOff>600075</xdr:colOff>
      <xdr:row>344</xdr:row>
      <xdr:rowOff>409575</xdr:rowOff>
    </xdr:to>
    <xdr:pic>
      <xdr:nvPicPr>
        <xdr:cNvPr id="1575" name="Subgraph-kiser__t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7408900"/>
          <a:ext cx="571500" cy="381000"/>
        </a:xfrm>
        <a:prstGeom prst="rect">
          <a:avLst/>
        </a:prstGeom>
        <a:ln>
          <a:noFill/>
        </a:ln>
      </xdr:spPr>
    </xdr:pic>
    <xdr:clientData/>
  </xdr:twoCellAnchor>
  <xdr:twoCellAnchor editAs="oneCell">
    <xdr:from>
      <xdr:col>1</xdr:col>
      <xdr:colOff>28575</xdr:colOff>
      <xdr:row>345</xdr:row>
      <xdr:rowOff>28575</xdr:rowOff>
    </xdr:from>
    <xdr:to>
      <xdr:col>1</xdr:col>
      <xdr:colOff>600075</xdr:colOff>
      <xdr:row>345</xdr:row>
      <xdr:rowOff>409575</xdr:rowOff>
    </xdr:to>
    <xdr:pic>
      <xdr:nvPicPr>
        <xdr:cNvPr id="1577" name="Subgraph-raphaelseuni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47837525"/>
          <a:ext cx="571500" cy="381000"/>
        </a:xfrm>
        <a:prstGeom prst="rect">
          <a:avLst/>
        </a:prstGeom>
        <a:ln>
          <a:noFill/>
        </a:ln>
      </xdr:spPr>
    </xdr:pic>
    <xdr:clientData/>
  </xdr:twoCellAnchor>
  <xdr:twoCellAnchor editAs="oneCell">
    <xdr:from>
      <xdr:col>1</xdr:col>
      <xdr:colOff>28575</xdr:colOff>
      <xdr:row>346</xdr:row>
      <xdr:rowOff>28575</xdr:rowOff>
    </xdr:from>
    <xdr:to>
      <xdr:col>1</xdr:col>
      <xdr:colOff>600075</xdr:colOff>
      <xdr:row>346</xdr:row>
      <xdr:rowOff>409575</xdr:rowOff>
    </xdr:to>
    <xdr:pic>
      <xdr:nvPicPr>
        <xdr:cNvPr id="1579" name="Subgraph-eidgenossepet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8266150"/>
          <a:ext cx="571500" cy="381000"/>
        </a:xfrm>
        <a:prstGeom prst="rect">
          <a:avLst/>
        </a:prstGeom>
        <a:ln>
          <a:noFill/>
        </a:ln>
      </xdr:spPr>
    </xdr:pic>
    <xdr:clientData/>
  </xdr:twoCellAnchor>
  <xdr:twoCellAnchor editAs="oneCell">
    <xdr:from>
      <xdr:col>1</xdr:col>
      <xdr:colOff>28575</xdr:colOff>
      <xdr:row>347</xdr:row>
      <xdr:rowOff>28575</xdr:rowOff>
    </xdr:from>
    <xdr:to>
      <xdr:col>1</xdr:col>
      <xdr:colOff>600075</xdr:colOff>
      <xdr:row>347</xdr:row>
      <xdr:rowOff>409575</xdr:rowOff>
    </xdr:to>
    <xdr:pic>
      <xdr:nvPicPr>
        <xdr:cNvPr id="1581" name="Subgraph-gaultmilie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48694775"/>
          <a:ext cx="571500" cy="381000"/>
        </a:xfrm>
        <a:prstGeom prst="rect">
          <a:avLst/>
        </a:prstGeom>
        <a:ln>
          <a:noFill/>
        </a:ln>
      </xdr:spPr>
    </xdr:pic>
    <xdr:clientData/>
  </xdr:twoCellAnchor>
  <xdr:twoCellAnchor editAs="oneCell">
    <xdr:from>
      <xdr:col>1</xdr:col>
      <xdr:colOff>28575</xdr:colOff>
      <xdr:row>348</xdr:row>
      <xdr:rowOff>28575</xdr:rowOff>
    </xdr:from>
    <xdr:to>
      <xdr:col>1</xdr:col>
      <xdr:colOff>600075</xdr:colOff>
      <xdr:row>348</xdr:row>
      <xdr:rowOff>409575</xdr:rowOff>
    </xdr:to>
    <xdr:pic>
      <xdr:nvPicPr>
        <xdr:cNvPr id="1583" name="Subgraph-rizziesth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9123400"/>
          <a:ext cx="571500" cy="381000"/>
        </a:xfrm>
        <a:prstGeom prst="rect">
          <a:avLst/>
        </a:prstGeom>
        <a:ln>
          <a:noFill/>
        </a:ln>
      </xdr:spPr>
    </xdr:pic>
    <xdr:clientData/>
  </xdr:twoCellAnchor>
  <xdr:twoCellAnchor editAs="oneCell">
    <xdr:from>
      <xdr:col>1</xdr:col>
      <xdr:colOff>28575</xdr:colOff>
      <xdr:row>349</xdr:row>
      <xdr:rowOff>28575</xdr:rowOff>
    </xdr:from>
    <xdr:to>
      <xdr:col>1</xdr:col>
      <xdr:colOff>600075</xdr:colOff>
      <xdr:row>349</xdr:row>
      <xdr:rowOff>409575</xdr:rowOff>
    </xdr:to>
    <xdr:pic>
      <xdr:nvPicPr>
        <xdr:cNvPr id="1585" name="Subgraph-annekanne77"/>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49552025"/>
          <a:ext cx="571500" cy="381000"/>
        </a:xfrm>
        <a:prstGeom prst="rect">
          <a:avLst/>
        </a:prstGeom>
        <a:ln>
          <a:noFill/>
        </a:ln>
      </xdr:spPr>
    </xdr:pic>
    <xdr:clientData/>
  </xdr:twoCellAnchor>
  <xdr:twoCellAnchor editAs="oneCell">
    <xdr:from>
      <xdr:col>1</xdr:col>
      <xdr:colOff>28575</xdr:colOff>
      <xdr:row>350</xdr:row>
      <xdr:rowOff>28575</xdr:rowOff>
    </xdr:from>
    <xdr:to>
      <xdr:col>1</xdr:col>
      <xdr:colOff>600075</xdr:colOff>
      <xdr:row>350</xdr:row>
      <xdr:rowOff>409575</xdr:rowOff>
    </xdr:to>
    <xdr:pic>
      <xdr:nvPicPr>
        <xdr:cNvPr id="1587" name="Subgraph-puerrom"/>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009650" y="149980650"/>
          <a:ext cx="571500" cy="381000"/>
        </a:xfrm>
        <a:prstGeom prst="rect">
          <a:avLst/>
        </a:prstGeom>
        <a:ln>
          <a:noFill/>
        </a:ln>
      </xdr:spPr>
    </xdr:pic>
    <xdr:clientData/>
  </xdr:twoCellAnchor>
  <xdr:twoCellAnchor editAs="oneCell">
    <xdr:from>
      <xdr:col>1</xdr:col>
      <xdr:colOff>28575</xdr:colOff>
      <xdr:row>351</xdr:row>
      <xdr:rowOff>28575</xdr:rowOff>
    </xdr:from>
    <xdr:to>
      <xdr:col>1</xdr:col>
      <xdr:colOff>600075</xdr:colOff>
      <xdr:row>351</xdr:row>
      <xdr:rowOff>409575</xdr:rowOff>
    </xdr:to>
    <xdr:pic>
      <xdr:nvPicPr>
        <xdr:cNvPr id="1589" name="Subgraph-opakoeb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50409275"/>
          <a:ext cx="571500" cy="381000"/>
        </a:xfrm>
        <a:prstGeom prst="rect">
          <a:avLst/>
        </a:prstGeom>
        <a:ln>
          <a:noFill/>
        </a:ln>
      </xdr:spPr>
    </xdr:pic>
    <xdr:clientData/>
  </xdr:twoCellAnchor>
  <xdr:twoCellAnchor editAs="oneCell">
    <xdr:from>
      <xdr:col>1</xdr:col>
      <xdr:colOff>28575</xdr:colOff>
      <xdr:row>352</xdr:row>
      <xdr:rowOff>28575</xdr:rowOff>
    </xdr:from>
    <xdr:to>
      <xdr:col>1</xdr:col>
      <xdr:colOff>600075</xdr:colOff>
      <xdr:row>352</xdr:row>
      <xdr:rowOff>409575</xdr:rowOff>
    </xdr:to>
    <xdr:pic>
      <xdr:nvPicPr>
        <xdr:cNvPr id="1591" name="Subgraph-ver7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50837900"/>
          <a:ext cx="571500" cy="381000"/>
        </a:xfrm>
        <a:prstGeom prst="rect">
          <a:avLst/>
        </a:prstGeom>
        <a:ln>
          <a:noFill/>
        </a:ln>
      </xdr:spPr>
    </xdr:pic>
    <xdr:clientData/>
  </xdr:twoCellAnchor>
  <xdr:twoCellAnchor editAs="oneCell">
    <xdr:from>
      <xdr:col>1</xdr:col>
      <xdr:colOff>28575</xdr:colOff>
      <xdr:row>353</xdr:row>
      <xdr:rowOff>28575</xdr:rowOff>
    </xdr:from>
    <xdr:to>
      <xdr:col>1</xdr:col>
      <xdr:colOff>600075</xdr:colOff>
      <xdr:row>353</xdr:row>
      <xdr:rowOff>409575</xdr:rowOff>
    </xdr:to>
    <xdr:pic>
      <xdr:nvPicPr>
        <xdr:cNvPr id="1593" name="Subgraph-carlogrillo1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1266525"/>
          <a:ext cx="571500" cy="381000"/>
        </a:xfrm>
        <a:prstGeom prst="rect">
          <a:avLst/>
        </a:prstGeom>
        <a:ln>
          <a:noFill/>
        </a:ln>
      </xdr:spPr>
    </xdr:pic>
    <xdr:clientData/>
  </xdr:twoCellAnchor>
  <xdr:twoCellAnchor editAs="oneCell">
    <xdr:from>
      <xdr:col>1</xdr:col>
      <xdr:colOff>28575</xdr:colOff>
      <xdr:row>354</xdr:row>
      <xdr:rowOff>28575</xdr:rowOff>
    </xdr:from>
    <xdr:to>
      <xdr:col>1</xdr:col>
      <xdr:colOff>600075</xdr:colOff>
      <xdr:row>354</xdr:row>
      <xdr:rowOff>409575</xdr:rowOff>
    </xdr:to>
    <xdr:pic>
      <xdr:nvPicPr>
        <xdr:cNvPr id="1595" name="Subgraph-chayo_7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51695150"/>
          <a:ext cx="571500" cy="381000"/>
        </a:xfrm>
        <a:prstGeom prst="rect">
          <a:avLst/>
        </a:prstGeom>
        <a:ln>
          <a:noFill/>
        </a:ln>
      </xdr:spPr>
    </xdr:pic>
    <xdr:clientData/>
  </xdr:twoCellAnchor>
  <xdr:twoCellAnchor editAs="oneCell">
    <xdr:from>
      <xdr:col>1</xdr:col>
      <xdr:colOff>28575</xdr:colOff>
      <xdr:row>355</xdr:row>
      <xdr:rowOff>28575</xdr:rowOff>
    </xdr:from>
    <xdr:to>
      <xdr:col>1</xdr:col>
      <xdr:colOff>600075</xdr:colOff>
      <xdr:row>355</xdr:row>
      <xdr:rowOff>409575</xdr:rowOff>
    </xdr:to>
    <xdr:pic>
      <xdr:nvPicPr>
        <xdr:cNvPr id="1597" name="Subgraph-rv775909460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52123775"/>
          <a:ext cx="571500" cy="381000"/>
        </a:xfrm>
        <a:prstGeom prst="rect">
          <a:avLst/>
        </a:prstGeom>
        <a:ln>
          <a:noFill/>
        </a:ln>
      </xdr:spPr>
    </xdr:pic>
    <xdr:clientData/>
  </xdr:twoCellAnchor>
  <xdr:twoCellAnchor editAs="oneCell">
    <xdr:from>
      <xdr:col>1</xdr:col>
      <xdr:colOff>28575</xdr:colOff>
      <xdr:row>356</xdr:row>
      <xdr:rowOff>28575</xdr:rowOff>
    </xdr:from>
    <xdr:to>
      <xdr:col>1</xdr:col>
      <xdr:colOff>600075</xdr:colOff>
      <xdr:row>356</xdr:row>
      <xdr:rowOff>409575</xdr:rowOff>
    </xdr:to>
    <xdr:pic>
      <xdr:nvPicPr>
        <xdr:cNvPr id="1599" name="Subgraph-nette_wolk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2552400"/>
          <a:ext cx="571500" cy="381000"/>
        </a:xfrm>
        <a:prstGeom prst="rect">
          <a:avLst/>
        </a:prstGeom>
        <a:ln>
          <a:noFill/>
        </a:ln>
      </xdr:spPr>
    </xdr:pic>
    <xdr:clientData/>
  </xdr:twoCellAnchor>
  <xdr:twoCellAnchor editAs="oneCell">
    <xdr:from>
      <xdr:col>1</xdr:col>
      <xdr:colOff>28575</xdr:colOff>
      <xdr:row>357</xdr:row>
      <xdr:rowOff>28575</xdr:rowOff>
    </xdr:from>
    <xdr:to>
      <xdr:col>1</xdr:col>
      <xdr:colOff>600075</xdr:colOff>
      <xdr:row>357</xdr:row>
      <xdr:rowOff>409575</xdr:rowOff>
    </xdr:to>
    <xdr:pic>
      <xdr:nvPicPr>
        <xdr:cNvPr id="1601" name="Subgraph-skywalker505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2981025"/>
          <a:ext cx="571500" cy="381000"/>
        </a:xfrm>
        <a:prstGeom prst="rect">
          <a:avLst/>
        </a:prstGeom>
        <a:ln>
          <a:noFill/>
        </a:ln>
      </xdr:spPr>
    </xdr:pic>
    <xdr:clientData/>
  </xdr:twoCellAnchor>
  <xdr:twoCellAnchor editAs="oneCell">
    <xdr:from>
      <xdr:col>1</xdr:col>
      <xdr:colOff>28575</xdr:colOff>
      <xdr:row>358</xdr:row>
      <xdr:rowOff>28575</xdr:rowOff>
    </xdr:from>
    <xdr:to>
      <xdr:col>1</xdr:col>
      <xdr:colOff>600075</xdr:colOff>
      <xdr:row>358</xdr:row>
      <xdr:rowOff>409575</xdr:rowOff>
    </xdr:to>
    <xdr:pic>
      <xdr:nvPicPr>
        <xdr:cNvPr id="1603" name="Subgraph-patrickmatus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3409650"/>
          <a:ext cx="571500" cy="381000"/>
        </a:xfrm>
        <a:prstGeom prst="rect">
          <a:avLst/>
        </a:prstGeom>
        <a:ln>
          <a:noFill/>
        </a:ln>
      </xdr:spPr>
    </xdr:pic>
    <xdr:clientData/>
  </xdr:twoCellAnchor>
  <xdr:twoCellAnchor editAs="oneCell">
    <xdr:from>
      <xdr:col>1</xdr:col>
      <xdr:colOff>28575</xdr:colOff>
      <xdr:row>359</xdr:row>
      <xdr:rowOff>28575</xdr:rowOff>
    </xdr:from>
    <xdr:to>
      <xdr:col>1</xdr:col>
      <xdr:colOff>600075</xdr:colOff>
      <xdr:row>359</xdr:row>
      <xdr:rowOff>409575</xdr:rowOff>
    </xdr:to>
    <xdr:pic>
      <xdr:nvPicPr>
        <xdr:cNvPr id="1605" name="Subgraph-fairy649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53838275"/>
          <a:ext cx="571500" cy="381000"/>
        </a:xfrm>
        <a:prstGeom prst="rect">
          <a:avLst/>
        </a:prstGeom>
        <a:ln>
          <a:noFill/>
        </a:ln>
      </xdr:spPr>
    </xdr:pic>
    <xdr:clientData/>
  </xdr:twoCellAnchor>
  <xdr:twoCellAnchor editAs="oneCell">
    <xdr:from>
      <xdr:col>1</xdr:col>
      <xdr:colOff>28575</xdr:colOff>
      <xdr:row>360</xdr:row>
      <xdr:rowOff>28575</xdr:rowOff>
    </xdr:from>
    <xdr:to>
      <xdr:col>1</xdr:col>
      <xdr:colOff>600075</xdr:colOff>
      <xdr:row>360</xdr:row>
      <xdr:rowOff>409575</xdr:rowOff>
    </xdr:to>
    <xdr:pic>
      <xdr:nvPicPr>
        <xdr:cNvPr id="1607" name="Subgraph-krachenwi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54266900"/>
          <a:ext cx="571500" cy="381000"/>
        </a:xfrm>
        <a:prstGeom prst="rect">
          <a:avLst/>
        </a:prstGeom>
        <a:ln>
          <a:noFill/>
        </a:ln>
      </xdr:spPr>
    </xdr:pic>
    <xdr:clientData/>
  </xdr:twoCellAnchor>
  <xdr:twoCellAnchor editAs="oneCell">
    <xdr:from>
      <xdr:col>1</xdr:col>
      <xdr:colOff>28575</xdr:colOff>
      <xdr:row>361</xdr:row>
      <xdr:rowOff>28575</xdr:rowOff>
    </xdr:from>
    <xdr:to>
      <xdr:col>1</xdr:col>
      <xdr:colOff>600075</xdr:colOff>
      <xdr:row>361</xdr:row>
      <xdr:rowOff>409575</xdr:rowOff>
    </xdr:to>
    <xdr:pic>
      <xdr:nvPicPr>
        <xdr:cNvPr id="1609" name="Subgraph-lernchanc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4695525"/>
          <a:ext cx="571500" cy="381000"/>
        </a:xfrm>
        <a:prstGeom prst="rect">
          <a:avLst/>
        </a:prstGeom>
        <a:ln>
          <a:noFill/>
        </a:ln>
      </xdr:spPr>
    </xdr:pic>
    <xdr:clientData/>
  </xdr:twoCellAnchor>
  <xdr:twoCellAnchor editAs="oneCell">
    <xdr:from>
      <xdr:col>1</xdr:col>
      <xdr:colOff>28575</xdr:colOff>
      <xdr:row>362</xdr:row>
      <xdr:rowOff>28575</xdr:rowOff>
    </xdr:from>
    <xdr:to>
      <xdr:col>1</xdr:col>
      <xdr:colOff>600075</xdr:colOff>
      <xdr:row>362</xdr:row>
      <xdr:rowOff>409575</xdr:rowOff>
    </xdr:to>
    <xdr:pic>
      <xdr:nvPicPr>
        <xdr:cNvPr id="1611" name="Subgraph-hofnaerrin"/>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009650" y="155124150"/>
          <a:ext cx="571500" cy="381000"/>
        </a:xfrm>
        <a:prstGeom prst="rect">
          <a:avLst/>
        </a:prstGeom>
        <a:ln>
          <a:noFill/>
        </a:ln>
      </xdr:spPr>
    </xdr:pic>
    <xdr:clientData/>
  </xdr:twoCellAnchor>
  <xdr:twoCellAnchor editAs="oneCell">
    <xdr:from>
      <xdr:col>1</xdr:col>
      <xdr:colOff>28575</xdr:colOff>
      <xdr:row>363</xdr:row>
      <xdr:rowOff>28575</xdr:rowOff>
    </xdr:from>
    <xdr:to>
      <xdr:col>1</xdr:col>
      <xdr:colOff>600075</xdr:colOff>
      <xdr:row>363</xdr:row>
      <xdr:rowOff>409575</xdr:rowOff>
    </xdr:to>
    <xdr:pic>
      <xdr:nvPicPr>
        <xdr:cNvPr id="1613" name="Subgraph-tla6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5552775"/>
          <a:ext cx="571500" cy="381000"/>
        </a:xfrm>
        <a:prstGeom prst="rect">
          <a:avLst/>
        </a:prstGeom>
        <a:ln>
          <a:noFill/>
        </a:ln>
      </xdr:spPr>
    </xdr:pic>
    <xdr:clientData/>
  </xdr:twoCellAnchor>
  <xdr:twoCellAnchor editAs="oneCell">
    <xdr:from>
      <xdr:col>1</xdr:col>
      <xdr:colOff>28575</xdr:colOff>
      <xdr:row>364</xdr:row>
      <xdr:rowOff>28575</xdr:rowOff>
    </xdr:from>
    <xdr:to>
      <xdr:col>1</xdr:col>
      <xdr:colOff>600075</xdr:colOff>
      <xdr:row>364</xdr:row>
      <xdr:rowOff>409575</xdr:rowOff>
    </xdr:to>
    <xdr:pic>
      <xdr:nvPicPr>
        <xdr:cNvPr id="1615" name="Subgraph-schaefersh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55981400"/>
          <a:ext cx="571500" cy="381000"/>
        </a:xfrm>
        <a:prstGeom prst="rect">
          <a:avLst/>
        </a:prstGeom>
        <a:ln>
          <a:noFill/>
        </a:ln>
      </xdr:spPr>
    </xdr:pic>
    <xdr:clientData/>
  </xdr:twoCellAnchor>
  <xdr:twoCellAnchor editAs="oneCell">
    <xdr:from>
      <xdr:col>1</xdr:col>
      <xdr:colOff>28575</xdr:colOff>
      <xdr:row>365</xdr:row>
      <xdr:rowOff>28575</xdr:rowOff>
    </xdr:from>
    <xdr:to>
      <xdr:col>1</xdr:col>
      <xdr:colOff>600075</xdr:colOff>
      <xdr:row>365</xdr:row>
      <xdr:rowOff>409575</xdr:rowOff>
    </xdr:to>
    <xdr:pic>
      <xdr:nvPicPr>
        <xdr:cNvPr id="1617" name="Subgraph-politikfrage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09650" y="156410025"/>
          <a:ext cx="571500" cy="381000"/>
        </a:xfrm>
        <a:prstGeom prst="rect">
          <a:avLst/>
        </a:prstGeom>
        <a:ln>
          <a:noFill/>
        </a:ln>
      </xdr:spPr>
    </xdr:pic>
    <xdr:clientData/>
  </xdr:twoCellAnchor>
  <xdr:twoCellAnchor editAs="oneCell">
    <xdr:from>
      <xdr:col>1</xdr:col>
      <xdr:colOff>28575</xdr:colOff>
      <xdr:row>366</xdr:row>
      <xdr:rowOff>28575</xdr:rowOff>
    </xdr:from>
    <xdr:to>
      <xdr:col>1</xdr:col>
      <xdr:colOff>600075</xdr:colOff>
      <xdr:row>366</xdr:row>
      <xdr:rowOff>409575</xdr:rowOff>
    </xdr:to>
    <xdr:pic>
      <xdr:nvPicPr>
        <xdr:cNvPr id="1619" name="Subgraph-fehlundtade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009650" y="156838650"/>
          <a:ext cx="571500" cy="381000"/>
        </a:xfrm>
        <a:prstGeom prst="rect">
          <a:avLst/>
        </a:prstGeom>
        <a:ln>
          <a:noFill/>
        </a:ln>
      </xdr:spPr>
    </xdr:pic>
    <xdr:clientData/>
  </xdr:twoCellAnchor>
  <xdr:twoCellAnchor editAs="oneCell">
    <xdr:from>
      <xdr:col>1</xdr:col>
      <xdr:colOff>28575</xdr:colOff>
      <xdr:row>367</xdr:row>
      <xdr:rowOff>28575</xdr:rowOff>
    </xdr:from>
    <xdr:to>
      <xdr:col>1</xdr:col>
      <xdr:colOff>600075</xdr:colOff>
      <xdr:row>367</xdr:row>
      <xdr:rowOff>409575</xdr:rowOff>
    </xdr:to>
    <xdr:pic>
      <xdr:nvPicPr>
        <xdr:cNvPr id="1621" name="Subgraph-edi_df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57267275"/>
          <a:ext cx="571500" cy="381000"/>
        </a:xfrm>
        <a:prstGeom prst="rect">
          <a:avLst/>
        </a:prstGeom>
        <a:ln>
          <a:noFill/>
        </a:ln>
      </xdr:spPr>
    </xdr:pic>
    <xdr:clientData/>
  </xdr:twoCellAnchor>
  <xdr:twoCellAnchor editAs="oneCell">
    <xdr:from>
      <xdr:col>1</xdr:col>
      <xdr:colOff>28575</xdr:colOff>
      <xdr:row>368</xdr:row>
      <xdr:rowOff>28575</xdr:rowOff>
    </xdr:from>
    <xdr:to>
      <xdr:col>1</xdr:col>
      <xdr:colOff>600075</xdr:colOff>
      <xdr:row>368</xdr:row>
      <xdr:rowOff>409575</xdr:rowOff>
    </xdr:to>
    <xdr:pic>
      <xdr:nvPicPr>
        <xdr:cNvPr id="1623" name="Subgraph-sabinezhberl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57695900"/>
          <a:ext cx="571500" cy="381000"/>
        </a:xfrm>
        <a:prstGeom prst="rect">
          <a:avLst/>
        </a:prstGeom>
        <a:ln>
          <a:noFill/>
        </a:ln>
      </xdr:spPr>
    </xdr:pic>
    <xdr:clientData/>
  </xdr:twoCellAnchor>
  <xdr:twoCellAnchor editAs="oneCell">
    <xdr:from>
      <xdr:col>1</xdr:col>
      <xdr:colOff>28575</xdr:colOff>
      <xdr:row>369</xdr:row>
      <xdr:rowOff>28575</xdr:rowOff>
    </xdr:from>
    <xdr:to>
      <xdr:col>1</xdr:col>
      <xdr:colOff>600075</xdr:colOff>
      <xdr:row>369</xdr:row>
      <xdr:rowOff>409575</xdr:rowOff>
    </xdr:to>
    <xdr:pic>
      <xdr:nvPicPr>
        <xdr:cNvPr id="1625" name="Subgraph-itwomene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58124525"/>
          <a:ext cx="571500" cy="381000"/>
        </a:xfrm>
        <a:prstGeom prst="rect">
          <a:avLst/>
        </a:prstGeom>
        <a:ln>
          <a:noFill/>
        </a:ln>
      </xdr:spPr>
    </xdr:pic>
    <xdr:clientData/>
  </xdr:twoCellAnchor>
  <xdr:twoCellAnchor editAs="oneCell">
    <xdr:from>
      <xdr:col>1</xdr:col>
      <xdr:colOff>28575</xdr:colOff>
      <xdr:row>370</xdr:row>
      <xdr:rowOff>28575</xdr:rowOff>
    </xdr:from>
    <xdr:to>
      <xdr:col>1</xdr:col>
      <xdr:colOff>600075</xdr:colOff>
      <xdr:row>370</xdr:row>
      <xdr:rowOff>409575</xdr:rowOff>
    </xdr:to>
    <xdr:pic>
      <xdr:nvPicPr>
        <xdr:cNvPr id="1627" name="Subgraph-ninowilkin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09650" y="158553150"/>
          <a:ext cx="571500" cy="381000"/>
        </a:xfrm>
        <a:prstGeom prst="rect">
          <a:avLst/>
        </a:prstGeom>
        <a:ln>
          <a:noFill/>
        </a:ln>
      </xdr:spPr>
    </xdr:pic>
    <xdr:clientData/>
  </xdr:twoCellAnchor>
  <xdr:twoCellAnchor editAs="oneCell">
    <xdr:from>
      <xdr:col>1</xdr:col>
      <xdr:colOff>28575</xdr:colOff>
      <xdr:row>371</xdr:row>
      <xdr:rowOff>28575</xdr:rowOff>
    </xdr:from>
    <xdr:to>
      <xdr:col>1</xdr:col>
      <xdr:colOff>600075</xdr:colOff>
      <xdr:row>371</xdr:row>
      <xdr:rowOff>409575</xdr:rowOff>
    </xdr:to>
    <xdr:pic>
      <xdr:nvPicPr>
        <xdr:cNvPr id="1629" name="Subgraph-br_"/>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009650" y="158981775"/>
          <a:ext cx="571500" cy="381000"/>
        </a:xfrm>
        <a:prstGeom prst="rect">
          <a:avLst/>
        </a:prstGeom>
        <a:ln>
          <a:noFill/>
        </a:ln>
      </xdr:spPr>
    </xdr:pic>
    <xdr:clientData/>
  </xdr:twoCellAnchor>
  <xdr:twoCellAnchor editAs="oneCell">
    <xdr:from>
      <xdr:col>1</xdr:col>
      <xdr:colOff>28575</xdr:colOff>
      <xdr:row>372</xdr:row>
      <xdr:rowOff>28575</xdr:rowOff>
    </xdr:from>
    <xdr:to>
      <xdr:col>1</xdr:col>
      <xdr:colOff>600075</xdr:colOff>
      <xdr:row>372</xdr:row>
      <xdr:rowOff>409575</xdr:rowOff>
    </xdr:to>
    <xdr:pic>
      <xdr:nvPicPr>
        <xdr:cNvPr id="1631" name="Subgraph-meyer_mattea"/>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09650" y="159410400"/>
          <a:ext cx="571500" cy="381000"/>
        </a:xfrm>
        <a:prstGeom prst="rect">
          <a:avLst/>
        </a:prstGeom>
        <a:ln>
          <a:noFill/>
        </a:ln>
      </xdr:spPr>
    </xdr:pic>
    <xdr:clientData/>
  </xdr:twoCellAnchor>
  <xdr:twoCellAnchor editAs="oneCell">
    <xdr:from>
      <xdr:col>1</xdr:col>
      <xdr:colOff>28575</xdr:colOff>
      <xdr:row>373</xdr:row>
      <xdr:rowOff>28575</xdr:rowOff>
    </xdr:from>
    <xdr:to>
      <xdr:col>1</xdr:col>
      <xdr:colOff>600075</xdr:colOff>
      <xdr:row>373</xdr:row>
      <xdr:rowOff>409575</xdr:rowOff>
    </xdr:to>
    <xdr:pic>
      <xdr:nvPicPr>
        <xdr:cNvPr id="1633" name="Subgraph-christamarkwald"/>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09650" y="159839025"/>
          <a:ext cx="571500" cy="381000"/>
        </a:xfrm>
        <a:prstGeom prst="rect">
          <a:avLst/>
        </a:prstGeom>
        <a:ln>
          <a:noFill/>
        </a:ln>
      </xdr:spPr>
    </xdr:pic>
    <xdr:clientData/>
  </xdr:twoCellAnchor>
  <xdr:twoCellAnchor editAs="oneCell">
    <xdr:from>
      <xdr:col>1</xdr:col>
      <xdr:colOff>28575</xdr:colOff>
      <xdr:row>374</xdr:row>
      <xdr:rowOff>28575</xdr:rowOff>
    </xdr:from>
    <xdr:to>
      <xdr:col>1</xdr:col>
      <xdr:colOff>600075</xdr:colOff>
      <xdr:row>374</xdr:row>
      <xdr:rowOff>409575</xdr:rowOff>
    </xdr:to>
    <xdr:pic>
      <xdr:nvPicPr>
        <xdr:cNvPr id="1635" name="Subgraph-gerhardpfister"/>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09650" y="160267650"/>
          <a:ext cx="571500" cy="381000"/>
        </a:xfrm>
        <a:prstGeom prst="rect">
          <a:avLst/>
        </a:prstGeom>
        <a:ln>
          <a:noFill/>
        </a:ln>
      </xdr:spPr>
    </xdr:pic>
    <xdr:clientData/>
  </xdr:twoCellAnchor>
  <xdr:twoCellAnchor editAs="oneCell">
    <xdr:from>
      <xdr:col>1</xdr:col>
      <xdr:colOff>28575</xdr:colOff>
      <xdr:row>375</xdr:row>
      <xdr:rowOff>28575</xdr:rowOff>
    </xdr:from>
    <xdr:to>
      <xdr:col>1</xdr:col>
      <xdr:colOff>600075</xdr:colOff>
      <xdr:row>375</xdr:row>
      <xdr:rowOff>409575</xdr:rowOff>
    </xdr:to>
    <xdr:pic>
      <xdr:nvPicPr>
        <xdr:cNvPr id="1637" name="Subgraph-tiana_moser"/>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09650" y="160696275"/>
          <a:ext cx="571500" cy="381000"/>
        </a:xfrm>
        <a:prstGeom prst="rect">
          <a:avLst/>
        </a:prstGeom>
        <a:ln>
          <a:noFill/>
        </a:ln>
      </xdr:spPr>
    </xdr:pic>
    <xdr:clientData/>
  </xdr:twoCellAnchor>
  <xdr:twoCellAnchor editAs="oneCell">
    <xdr:from>
      <xdr:col>1</xdr:col>
      <xdr:colOff>28575</xdr:colOff>
      <xdr:row>376</xdr:row>
      <xdr:rowOff>28575</xdr:rowOff>
    </xdr:from>
    <xdr:to>
      <xdr:col>1</xdr:col>
      <xdr:colOff>600075</xdr:colOff>
      <xdr:row>376</xdr:row>
      <xdr:rowOff>409575</xdr:rowOff>
    </xdr:to>
    <xdr:pic>
      <xdr:nvPicPr>
        <xdr:cNvPr id="1639" name="Subgraph-ompwashington"/>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009650" y="161124900"/>
          <a:ext cx="571500" cy="381000"/>
        </a:xfrm>
        <a:prstGeom prst="rect">
          <a:avLst/>
        </a:prstGeom>
        <a:ln>
          <a:noFill/>
        </a:ln>
      </xdr:spPr>
    </xdr:pic>
    <xdr:clientData/>
  </xdr:twoCellAnchor>
  <xdr:twoCellAnchor editAs="oneCell">
    <xdr:from>
      <xdr:col>1</xdr:col>
      <xdr:colOff>28575</xdr:colOff>
      <xdr:row>377</xdr:row>
      <xdr:rowOff>28575</xdr:rowOff>
    </xdr:from>
    <xdr:to>
      <xdr:col>1</xdr:col>
      <xdr:colOff>600075</xdr:colOff>
      <xdr:row>377</xdr:row>
      <xdr:rowOff>409575</xdr:rowOff>
    </xdr:to>
    <xdr:pic>
      <xdr:nvPicPr>
        <xdr:cNvPr id="1641" name="Subgraph-koblerev"/>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09650" y="161553525"/>
          <a:ext cx="571500" cy="381000"/>
        </a:xfrm>
        <a:prstGeom prst="rect">
          <a:avLst/>
        </a:prstGeom>
        <a:ln>
          <a:noFill/>
        </a:ln>
      </xdr:spPr>
    </xdr:pic>
    <xdr:clientData/>
  </xdr:twoCellAnchor>
  <xdr:twoCellAnchor editAs="oneCell">
    <xdr:from>
      <xdr:col>1</xdr:col>
      <xdr:colOff>28575</xdr:colOff>
      <xdr:row>378</xdr:row>
      <xdr:rowOff>28575</xdr:rowOff>
    </xdr:from>
    <xdr:to>
      <xdr:col>1</xdr:col>
      <xdr:colOff>600075</xdr:colOff>
      <xdr:row>378</xdr:row>
      <xdr:rowOff>409575</xdr:rowOff>
    </xdr:to>
    <xdr:pic>
      <xdr:nvPicPr>
        <xdr:cNvPr id="1643" name="Subgraph-massimodian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09650" y="161982150"/>
          <a:ext cx="571500" cy="381000"/>
        </a:xfrm>
        <a:prstGeom prst="rect">
          <a:avLst/>
        </a:prstGeom>
        <a:ln>
          <a:noFill/>
        </a:ln>
      </xdr:spPr>
    </xdr:pic>
    <xdr:clientData/>
  </xdr:twoCellAnchor>
  <xdr:twoCellAnchor editAs="oneCell">
    <xdr:from>
      <xdr:col>1</xdr:col>
      <xdr:colOff>28575</xdr:colOff>
      <xdr:row>379</xdr:row>
      <xdr:rowOff>28575</xdr:rowOff>
    </xdr:from>
    <xdr:to>
      <xdr:col>1</xdr:col>
      <xdr:colOff>600075</xdr:colOff>
      <xdr:row>379</xdr:row>
      <xdr:rowOff>409575</xdr:rowOff>
    </xdr:to>
    <xdr:pic>
      <xdr:nvPicPr>
        <xdr:cNvPr id="1645" name="Subgraph-s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62410775"/>
          <a:ext cx="571500" cy="381000"/>
        </a:xfrm>
        <a:prstGeom prst="rect">
          <a:avLst/>
        </a:prstGeom>
        <a:ln>
          <a:noFill/>
        </a:ln>
      </xdr:spPr>
    </xdr:pic>
    <xdr:clientData/>
  </xdr:twoCellAnchor>
  <xdr:twoCellAnchor editAs="oneCell">
    <xdr:from>
      <xdr:col>1</xdr:col>
      <xdr:colOff>28575</xdr:colOff>
      <xdr:row>380</xdr:row>
      <xdr:rowOff>28575</xdr:rowOff>
    </xdr:from>
    <xdr:to>
      <xdr:col>1</xdr:col>
      <xdr:colOff>600075</xdr:colOff>
      <xdr:row>380</xdr:row>
      <xdr:rowOff>409575</xdr:rowOff>
    </xdr:to>
    <xdr:pic>
      <xdr:nvPicPr>
        <xdr:cNvPr id="1647" name="Subgraph-m_hof"/>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162839400"/>
          <a:ext cx="571500" cy="381000"/>
        </a:xfrm>
        <a:prstGeom prst="rect">
          <a:avLst/>
        </a:prstGeom>
        <a:ln>
          <a:noFill/>
        </a:ln>
      </xdr:spPr>
    </xdr:pic>
    <xdr:clientData/>
  </xdr:twoCellAnchor>
  <xdr:twoCellAnchor editAs="oneCell">
    <xdr:from>
      <xdr:col>1</xdr:col>
      <xdr:colOff>28575</xdr:colOff>
      <xdr:row>381</xdr:row>
      <xdr:rowOff>28575</xdr:rowOff>
    </xdr:from>
    <xdr:to>
      <xdr:col>1</xdr:col>
      <xdr:colOff>600075</xdr:colOff>
      <xdr:row>381</xdr:row>
      <xdr:rowOff>409575</xdr:rowOff>
    </xdr:to>
    <xdr:pic>
      <xdr:nvPicPr>
        <xdr:cNvPr id="1649" name="Subgraph-dani_alleman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63268025"/>
          <a:ext cx="571500" cy="381000"/>
        </a:xfrm>
        <a:prstGeom prst="rect">
          <a:avLst/>
        </a:prstGeom>
        <a:ln>
          <a:noFill/>
        </a:ln>
      </xdr:spPr>
    </xdr:pic>
    <xdr:clientData/>
  </xdr:twoCellAnchor>
  <xdr:twoCellAnchor editAs="oneCell">
    <xdr:from>
      <xdr:col>1</xdr:col>
      <xdr:colOff>28575</xdr:colOff>
      <xdr:row>382</xdr:row>
      <xdr:rowOff>28575</xdr:rowOff>
    </xdr:from>
    <xdr:to>
      <xdr:col>1</xdr:col>
      <xdr:colOff>600075</xdr:colOff>
      <xdr:row>382</xdr:row>
      <xdr:rowOff>409575</xdr:rowOff>
    </xdr:to>
    <xdr:pic>
      <xdr:nvPicPr>
        <xdr:cNvPr id="1651" name="Subgraph-zukunft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63696650"/>
          <a:ext cx="571500" cy="381000"/>
        </a:xfrm>
        <a:prstGeom prst="rect">
          <a:avLst/>
        </a:prstGeom>
        <a:ln>
          <a:noFill/>
        </a:ln>
      </xdr:spPr>
    </xdr:pic>
    <xdr:clientData/>
  </xdr:twoCellAnchor>
  <xdr:twoCellAnchor editAs="oneCell">
    <xdr:from>
      <xdr:col>1</xdr:col>
      <xdr:colOff>28575</xdr:colOff>
      <xdr:row>383</xdr:row>
      <xdr:rowOff>28575</xdr:rowOff>
    </xdr:from>
    <xdr:to>
      <xdr:col>1</xdr:col>
      <xdr:colOff>600075</xdr:colOff>
      <xdr:row>383</xdr:row>
      <xdr:rowOff>409575</xdr:rowOff>
    </xdr:to>
    <xdr:pic>
      <xdr:nvPicPr>
        <xdr:cNvPr id="1653" name="Subgraph-miperrico"/>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09650" y="164125275"/>
          <a:ext cx="571500" cy="381000"/>
        </a:xfrm>
        <a:prstGeom prst="rect">
          <a:avLst/>
        </a:prstGeom>
        <a:ln>
          <a:noFill/>
        </a:ln>
      </xdr:spPr>
    </xdr:pic>
    <xdr:clientData/>
  </xdr:twoCellAnchor>
  <xdr:twoCellAnchor editAs="oneCell">
    <xdr:from>
      <xdr:col>1</xdr:col>
      <xdr:colOff>28575</xdr:colOff>
      <xdr:row>384</xdr:row>
      <xdr:rowOff>28575</xdr:rowOff>
    </xdr:from>
    <xdr:to>
      <xdr:col>1</xdr:col>
      <xdr:colOff>600075</xdr:colOff>
      <xdr:row>384</xdr:row>
      <xdr:rowOff>409575</xdr:rowOff>
    </xdr:to>
    <xdr:pic>
      <xdr:nvPicPr>
        <xdr:cNvPr id="1655" name="Subgraph-remolamott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9650" y="164553900"/>
          <a:ext cx="571500" cy="381000"/>
        </a:xfrm>
        <a:prstGeom prst="rect">
          <a:avLst/>
        </a:prstGeom>
        <a:ln>
          <a:noFill/>
        </a:ln>
      </xdr:spPr>
    </xdr:pic>
    <xdr:clientData/>
  </xdr:twoCellAnchor>
  <xdr:twoCellAnchor editAs="oneCell">
    <xdr:from>
      <xdr:col>1</xdr:col>
      <xdr:colOff>28575</xdr:colOff>
      <xdr:row>385</xdr:row>
      <xdr:rowOff>28575</xdr:rowOff>
    </xdr:from>
    <xdr:to>
      <xdr:col>1</xdr:col>
      <xdr:colOff>600075</xdr:colOff>
      <xdr:row>385</xdr:row>
      <xdr:rowOff>409575</xdr:rowOff>
    </xdr:to>
    <xdr:pic>
      <xdr:nvPicPr>
        <xdr:cNvPr id="1657" name="Subgraph-crusty20041"/>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009650" y="164982525"/>
          <a:ext cx="571500" cy="381000"/>
        </a:xfrm>
        <a:prstGeom prst="rect">
          <a:avLst/>
        </a:prstGeom>
        <a:ln>
          <a:noFill/>
        </a:ln>
      </xdr:spPr>
    </xdr:pic>
    <xdr:clientData/>
  </xdr:twoCellAnchor>
  <xdr:twoCellAnchor editAs="oneCell">
    <xdr:from>
      <xdr:col>1</xdr:col>
      <xdr:colOff>28575</xdr:colOff>
      <xdr:row>386</xdr:row>
      <xdr:rowOff>28575</xdr:rowOff>
    </xdr:from>
    <xdr:to>
      <xdr:col>1</xdr:col>
      <xdr:colOff>600075</xdr:colOff>
      <xdr:row>386</xdr:row>
      <xdr:rowOff>409575</xdr:rowOff>
    </xdr:to>
    <xdr:pic>
      <xdr:nvPicPr>
        <xdr:cNvPr id="1659" name="Subgraph-marcandr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65411150"/>
          <a:ext cx="571500" cy="381000"/>
        </a:xfrm>
        <a:prstGeom prst="rect">
          <a:avLst/>
        </a:prstGeom>
        <a:ln>
          <a:noFill/>
        </a:ln>
      </xdr:spPr>
    </xdr:pic>
    <xdr:clientData/>
  </xdr:twoCellAnchor>
  <xdr:twoCellAnchor editAs="oneCell">
    <xdr:from>
      <xdr:col>1</xdr:col>
      <xdr:colOff>28575</xdr:colOff>
      <xdr:row>387</xdr:row>
      <xdr:rowOff>28575</xdr:rowOff>
    </xdr:from>
    <xdr:to>
      <xdr:col>1</xdr:col>
      <xdr:colOff>600075</xdr:colOff>
      <xdr:row>387</xdr:row>
      <xdr:rowOff>409575</xdr:rowOff>
    </xdr:to>
    <xdr:pic>
      <xdr:nvPicPr>
        <xdr:cNvPr id="1661" name="Subgraph-karniggel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65839775"/>
          <a:ext cx="571500" cy="381000"/>
        </a:xfrm>
        <a:prstGeom prst="rect">
          <a:avLst/>
        </a:prstGeom>
        <a:ln>
          <a:noFill/>
        </a:ln>
      </xdr:spPr>
    </xdr:pic>
    <xdr:clientData/>
  </xdr:twoCellAnchor>
  <xdr:twoCellAnchor editAs="oneCell">
    <xdr:from>
      <xdr:col>1</xdr:col>
      <xdr:colOff>28575</xdr:colOff>
      <xdr:row>388</xdr:row>
      <xdr:rowOff>28575</xdr:rowOff>
    </xdr:from>
    <xdr:to>
      <xdr:col>1</xdr:col>
      <xdr:colOff>600075</xdr:colOff>
      <xdr:row>388</xdr:row>
      <xdr:rowOff>409575</xdr:rowOff>
    </xdr:to>
    <xdr:pic>
      <xdr:nvPicPr>
        <xdr:cNvPr id="1663" name="Subgraph-christineloriol"/>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09650" y="166268400"/>
          <a:ext cx="571500" cy="381000"/>
        </a:xfrm>
        <a:prstGeom prst="rect">
          <a:avLst/>
        </a:prstGeom>
        <a:ln>
          <a:noFill/>
        </a:ln>
      </xdr:spPr>
    </xdr:pic>
    <xdr:clientData/>
  </xdr:twoCellAnchor>
  <xdr:twoCellAnchor editAs="oneCell">
    <xdr:from>
      <xdr:col>1</xdr:col>
      <xdr:colOff>28575</xdr:colOff>
      <xdr:row>389</xdr:row>
      <xdr:rowOff>28575</xdr:rowOff>
    </xdr:from>
    <xdr:to>
      <xdr:col>1</xdr:col>
      <xdr:colOff>600075</xdr:colOff>
      <xdr:row>389</xdr:row>
      <xdr:rowOff>409575</xdr:rowOff>
    </xdr:to>
    <xdr:pic>
      <xdr:nvPicPr>
        <xdr:cNvPr id="1665" name="Subgraph-patrick_kuenzle"/>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09650" y="166697025"/>
          <a:ext cx="571500" cy="381000"/>
        </a:xfrm>
        <a:prstGeom prst="rect">
          <a:avLst/>
        </a:prstGeom>
        <a:ln>
          <a:noFill/>
        </a:ln>
      </xdr:spPr>
    </xdr:pic>
    <xdr:clientData/>
  </xdr:twoCellAnchor>
  <xdr:twoCellAnchor editAs="oneCell">
    <xdr:from>
      <xdr:col>1</xdr:col>
      <xdr:colOff>28575</xdr:colOff>
      <xdr:row>390</xdr:row>
      <xdr:rowOff>28575</xdr:rowOff>
    </xdr:from>
    <xdr:to>
      <xdr:col>1</xdr:col>
      <xdr:colOff>600075</xdr:colOff>
      <xdr:row>390</xdr:row>
      <xdr:rowOff>409575</xdr:rowOff>
    </xdr:to>
    <xdr:pic>
      <xdr:nvPicPr>
        <xdr:cNvPr id="1667" name="Subgraph-007_what_els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009650" y="167125650"/>
          <a:ext cx="571500" cy="381000"/>
        </a:xfrm>
        <a:prstGeom prst="rect">
          <a:avLst/>
        </a:prstGeom>
        <a:ln>
          <a:noFill/>
        </a:ln>
      </xdr:spPr>
    </xdr:pic>
    <xdr:clientData/>
  </xdr:twoCellAnchor>
  <xdr:twoCellAnchor editAs="oneCell">
    <xdr:from>
      <xdr:col>1</xdr:col>
      <xdr:colOff>28575</xdr:colOff>
      <xdr:row>391</xdr:row>
      <xdr:rowOff>28575</xdr:rowOff>
    </xdr:from>
    <xdr:to>
      <xdr:col>1</xdr:col>
      <xdr:colOff>600075</xdr:colOff>
      <xdr:row>391</xdr:row>
      <xdr:rowOff>409575</xdr:rowOff>
    </xdr:to>
    <xdr:pic>
      <xdr:nvPicPr>
        <xdr:cNvPr id="1669" name="Subgraph-nzzschwei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67554275"/>
          <a:ext cx="571500" cy="381000"/>
        </a:xfrm>
        <a:prstGeom prst="rect">
          <a:avLst/>
        </a:prstGeom>
        <a:ln>
          <a:noFill/>
        </a:ln>
      </xdr:spPr>
    </xdr:pic>
    <xdr:clientData/>
  </xdr:twoCellAnchor>
  <xdr:twoCellAnchor editAs="oneCell">
    <xdr:from>
      <xdr:col>1</xdr:col>
      <xdr:colOff>28575</xdr:colOff>
      <xdr:row>392</xdr:row>
      <xdr:rowOff>28575</xdr:rowOff>
    </xdr:from>
    <xdr:to>
      <xdr:col>1</xdr:col>
      <xdr:colOff>600075</xdr:colOff>
      <xdr:row>392</xdr:row>
      <xdr:rowOff>409575</xdr:rowOff>
    </xdr:to>
    <xdr:pic>
      <xdr:nvPicPr>
        <xdr:cNvPr id="1671" name="Subgraph-fumagalli_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67982900"/>
          <a:ext cx="571500" cy="381000"/>
        </a:xfrm>
        <a:prstGeom prst="rect">
          <a:avLst/>
        </a:prstGeom>
        <a:ln>
          <a:noFill/>
        </a:ln>
      </xdr:spPr>
    </xdr:pic>
    <xdr:clientData/>
  </xdr:twoCellAnchor>
  <xdr:twoCellAnchor editAs="oneCell">
    <xdr:from>
      <xdr:col>1</xdr:col>
      <xdr:colOff>28575</xdr:colOff>
      <xdr:row>393</xdr:row>
      <xdr:rowOff>28575</xdr:rowOff>
    </xdr:from>
    <xdr:to>
      <xdr:col>1</xdr:col>
      <xdr:colOff>600075</xdr:colOff>
      <xdr:row>393</xdr:row>
      <xdr:rowOff>409575</xdr:rowOff>
    </xdr:to>
    <xdr:pic>
      <xdr:nvPicPr>
        <xdr:cNvPr id="1673" name="Subgraph-laliber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68411525"/>
          <a:ext cx="571500" cy="381000"/>
        </a:xfrm>
        <a:prstGeom prst="rect">
          <a:avLst/>
        </a:prstGeom>
        <a:ln>
          <a:noFill/>
        </a:ln>
      </xdr:spPr>
    </xdr:pic>
    <xdr:clientData/>
  </xdr:twoCellAnchor>
  <xdr:twoCellAnchor editAs="oneCell">
    <xdr:from>
      <xdr:col>1</xdr:col>
      <xdr:colOff>28575</xdr:colOff>
      <xdr:row>394</xdr:row>
      <xdr:rowOff>28575</xdr:rowOff>
    </xdr:from>
    <xdr:to>
      <xdr:col>1</xdr:col>
      <xdr:colOff>600075</xdr:colOff>
      <xdr:row>394</xdr:row>
      <xdr:rowOff>409575</xdr:rowOff>
    </xdr:to>
    <xdr:pic>
      <xdr:nvPicPr>
        <xdr:cNvPr id="1675" name="Subgraph-cee_spectacl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68840150"/>
          <a:ext cx="571500" cy="381000"/>
        </a:xfrm>
        <a:prstGeom prst="rect">
          <a:avLst/>
        </a:prstGeom>
        <a:ln>
          <a:noFill/>
        </a:ln>
      </xdr:spPr>
    </xdr:pic>
    <xdr:clientData/>
  </xdr:twoCellAnchor>
  <xdr:twoCellAnchor editAs="oneCell">
    <xdr:from>
      <xdr:col>1</xdr:col>
      <xdr:colOff>28575</xdr:colOff>
      <xdr:row>395</xdr:row>
      <xdr:rowOff>28575</xdr:rowOff>
    </xdr:from>
    <xdr:to>
      <xdr:col>1</xdr:col>
      <xdr:colOff>600075</xdr:colOff>
      <xdr:row>395</xdr:row>
      <xdr:rowOff>409575</xdr:rowOff>
    </xdr:to>
    <xdr:pic>
      <xdr:nvPicPr>
        <xdr:cNvPr id="1677" name="Subgraph-ninubin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9650" y="169268775"/>
          <a:ext cx="571500" cy="381000"/>
        </a:xfrm>
        <a:prstGeom prst="rect">
          <a:avLst/>
        </a:prstGeom>
        <a:ln>
          <a:noFill/>
        </a:ln>
      </xdr:spPr>
    </xdr:pic>
    <xdr:clientData/>
  </xdr:twoCellAnchor>
  <xdr:twoCellAnchor editAs="oneCell">
    <xdr:from>
      <xdr:col>1</xdr:col>
      <xdr:colOff>28575</xdr:colOff>
      <xdr:row>396</xdr:row>
      <xdr:rowOff>28575</xdr:rowOff>
    </xdr:from>
    <xdr:to>
      <xdr:col>1</xdr:col>
      <xdr:colOff>600075</xdr:colOff>
      <xdr:row>396</xdr:row>
      <xdr:rowOff>409575</xdr:rowOff>
    </xdr:to>
    <xdr:pic>
      <xdr:nvPicPr>
        <xdr:cNvPr id="1679" name="Subgraph-wemakeit"/>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009650" y="169697400"/>
          <a:ext cx="571500" cy="381000"/>
        </a:xfrm>
        <a:prstGeom prst="rect">
          <a:avLst/>
        </a:prstGeom>
        <a:ln>
          <a:noFill/>
        </a:ln>
      </xdr:spPr>
    </xdr:pic>
    <xdr:clientData/>
  </xdr:twoCellAnchor>
  <xdr:twoCellAnchor editAs="oneCell">
    <xdr:from>
      <xdr:col>1</xdr:col>
      <xdr:colOff>28575</xdr:colOff>
      <xdr:row>397</xdr:row>
      <xdr:rowOff>28575</xdr:rowOff>
    </xdr:from>
    <xdr:to>
      <xdr:col>1</xdr:col>
      <xdr:colOff>600075</xdr:colOff>
      <xdr:row>397</xdr:row>
      <xdr:rowOff>409575</xdr:rowOff>
    </xdr:to>
    <xdr:pic>
      <xdr:nvPicPr>
        <xdr:cNvPr id="1681" name="Subgraph-sofami_repe"/>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009650" y="170126025"/>
          <a:ext cx="571500" cy="381000"/>
        </a:xfrm>
        <a:prstGeom prst="rect">
          <a:avLst/>
        </a:prstGeom>
        <a:ln>
          <a:noFill/>
        </a:ln>
      </xdr:spPr>
    </xdr:pic>
    <xdr:clientData/>
  </xdr:twoCellAnchor>
  <xdr:twoCellAnchor editAs="oneCell">
    <xdr:from>
      <xdr:col>1</xdr:col>
      <xdr:colOff>28575</xdr:colOff>
      <xdr:row>398</xdr:row>
      <xdr:rowOff>28575</xdr:rowOff>
    </xdr:from>
    <xdr:to>
      <xdr:col>1</xdr:col>
      <xdr:colOff>600075</xdr:colOff>
      <xdr:row>398</xdr:row>
      <xdr:rowOff>409575</xdr:rowOff>
    </xdr:to>
    <xdr:pic>
      <xdr:nvPicPr>
        <xdr:cNvPr id="1683" name="Subgraph-vancreutzfeld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70554650"/>
          <a:ext cx="571500" cy="381000"/>
        </a:xfrm>
        <a:prstGeom prst="rect">
          <a:avLst/>
        </a:prstGeom>
        <a:ln>
          <a:noFill/>
        </a:ln>
      </xdr:spPr>
    </xdr:pic>
    <xdr:clientData/>
  </xdr:twoCellAnchor>
  <xdr:twoCellAnchor editAs="oneCell">
    <xdr:from>
      <xdr:col>1</xdr:col>
      <xdr:colOff>28575</xdr:colOff>
      <xdr:row>399</xdr:row>
      <xdr:rowOff>28575</xdr:rowOff>
    </xdr:from>
    <xdr:to>
      <xdr:col>1</xdr:col>
      <xdr:colOff>600075</xdr:colOff>
      <xdr:row>399</xdr:row>
      <xdr:rowOff>409575</xdr:rowOff>
    </xdr:to>
    <xdr:pic>
      <xdr:nvPicPr>
        <xdr:cNvPr id="1685" name="Subgraph-shv_fss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170983275"/>
          <a:ext cx="571500" cy="381000"/>
        </a:xfrm>
        <a:prstGeom prst="rect">
          <a:avLst/>
        </a:prstGeom>
        <a:ln>
          <a:noFill/>
        </a:ln>
      </xdr:spPr>
    </xdr:pic>
    <xdr:clientData/>
  </xdr:twoCellAnchor>
  <xdr:twoCellAnchor editAs="oneCell">
    <xdr:from>
      <xdr:col>1</xdr:col>
      <xdr:colOff>28575</xdr:colOff>
      <xdr:row>400</xdr:row>
      <xdr:rowOff>28575</xdr:rowOff>
    </xdr:from>
    <xdr:to>
      <xdr:col>1</xdr:col>
      <xdr:colOff>600075</xdr:colOff>
      <xdr:row>400</xdr:row>
      <xdr:rowOff>409575</xdr:rowOff>
    </xdr:to>
    <xdr:pic>
      <xdr:nvPicPr>
        <xdr:cNvPr id="1687" name="Subgraph-alescha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71411900"/>
          <a:ext cx="571500" cy="381000"/>
        </a:xfrm>
        <a:prstGeom prst="rect">
          <a:avLst/>
        </a:prstGeom>
        <a:ln>
          <a:noFill/>
        </a:ln>
      </xdr:spPr>
    </xdr:pic>
    <xdr:clientData/>
  </xdr:twoCellAnchor>
  <xdr:twoCellAnchor editAs="oneCell">
    <xdr:from>
      <xdr:col>1</xdr:col>
      <xdr:colOff>28575</xdr:colOff>
      <xdr:row>401</xdr:row>
      <xdr:rowOff>28575</xdr:rowOff>
    </xdr:from>
    <xdr:to>
      <xdr:col>1</xdr:col>
      <xdr:colOff>600075</xdr:colOff>
      <xdr:row>401</xdr:row>
      <xdr:rowOff>409575</xdr:rowOff>
    </xdr:to>
    <xdr:pic>
      <xdr:nvPicPr>
        <xdr:cNvPr id="1689" name="Subgraph-chruezling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71840525"/>
          <a:ext cx="571500" cy="381000"/>
        </a:xfrm>
        <a:prstGeom prst="rect">
          <a:avLst/>
        </a:prstGeom>
        <a:ln>
          <a:noFill/>
        </a:ln>
      </xdr:spPr>
    </xdr:pic>
    <xdr:clientData/>
  </xdr:twoCellAnchor>
  <xdr:twoCellAnchor editAs="oneCell">
    <xdr:from>
      <xdr:col>1</xdr:col>
      <xdr:colOff>28575</xdr:colOff>
      <xdr:row>402</xdr:row>
      <xdr:rowOff>28575</xdr:rowOff>
    </xdr:from>
    <xdr:to>
      <xdr:col>1</xdr:col>
      <xdr:colOff>600075</xdr:colOff>
      <xdr:row>402</xdr:row>
      <xdr:rowOff>409575</xdr:rowOff>
    </xdr:to>
    <xdr:pic>
      <xdr:nvPicPr>
        <xdr:cNvPr id="1691" name="Subgraph-ch_loh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2269150"/>
          <a:ext cx="571500" cy="381000"/>
        </a:xfrm>
        <a:prstGeom prst="rect">
          <a:avLst/>
        </a:prstGeom>
        <a:ln>
          <a:noFill/>
        </a:ln>
      </xdr:spPr>
    </xdr:pic>
    <xdr:clientData/>
  </xdr:twoCellAnchor>
  <xdr:twoCellAnchor editAs="oneCell">
    <xdr:from>
      <xdr:col>1</xdr:col>
      <xdr:colOff>28575</xdr:colOff>
      <xdr:row>403</xdr:row>
      <xdr:rowOff>28575</xdr:rowOff>
    </xdr:from>
    <xdr:to>
      <xdr:col>1</xdr:col>
      <xdr:colOff>600075</xdr:colOff>
      <xdr:row>403</xdr:row>
      <xdr:rowOff>409575</xdr:rowOff>
    </xdr:to>
    <xdr:pic>
      <xdr:nvPicPr>
        <xdr:cNvPr id="1693" name="Subgraph-reinhard48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72697775"/>
          <a:ext cx="571500" cy="381000"/>
        </a:xfrm>
        <a:prstGeom prst="rect">
          <a:avLst/>
        </a:prstGeom>
        <a:ln>
          <a:noFill/>
        </a:ln>
      </xdr:spPr>
    </xdr:pic>
    <xdr:clientData/>
  </xdr:twoCellAnchor>
  <xdr:twoCellAnchor editAs="oneCell">
    <xdr:from>
      <xdr:col>1</xdr:col>
      <xdr:colOff>28575</xdr:colOff>
      <xdr:row>404</xdr:row>
      <xdr:rowOff>28575</xdr:rowOff>
    </xdr:from>
    <xdr:to>
      <xdr:col>1</xdr:col>
      <xdr:colOff>600075</xdr:colOff>
      <xdr:row>404</xdr:row>
      <xdr:rowOff>409575</xdr:rowOff>
    </xdr:to>
    <xdr:pic>
      <xdr:nvPicPr>
        <xdr:cNvPr id="1695" name="Subgraph-lukasvbuerkl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73126400"/>
          <a:ext cx="571500" cy="381000"/>
        </a:xfrm>
        <a:prstGeom prst="rect">
          <a:avLst/>
        </a:prstGeom>
        <a:ln>
          <a:noFill/>
        </a:ln>
      </xdr:spPr>
    </xdr:pic>
    <xdr:clientData/>
  </xdr:twoCellAnchor>
  <xdr:twoCellAnchor editAs="oneCell">
    <xdr:from>
      <xdr:col>1</xdr:col>
      <xdr:colOff>28575</xdr:colOff>
      <xdr:row>405</xdr:row>
      <xdr:rowOff>28575</xdr:rowOff>
    </xdr:from>
    <xdr:to>
      <xdr:col>1</xdr:col>
      <xdr:colOff>600075</xdr:colOff>
      <xdr:row>405</xdr:row>
      <xdr:rowOff>409575</xdr:rowOff>
    </xdr:to>
    <xdr:pic>
      <xdr:nvPicPr>
        <xdr:cNvPr id="1697" name="Subgraph-koeppelrog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3555025"/>
          <a:ext cx="571500" cy="381000"/>
        </a:xfrm>
        <a:prstGeom prst="rect">
          <a:avLst/>
        </a:prstGeom>
        <a:ln>
          <a:noFill/>
        </a:ln>
      </xdr:spPr>
    </xdr:pic>
    <xdr:clientData/>
  </xdr:twoCellAnchor>
  <xdr:twoCellAnchor editAs="oneCell">
    <xdr:from>
      <xdr:col>1</xdr:col>
      <xdr:colOff>28575</xdr:colOff>
      <xdr:row>406</xdr:row>
      <xdr:rowOff>28575</xdr:rowOff>
    </xdr:from>
    <xdr:to>
      <xdr:col>1</xdr:col>
      <xdr:colOff>600075</xdr:colOff>
      <xdr:row>406</xdr:row>
      <xdr:rowOff>409575</xdr:rowOff>
    </xdr:to>
    <xdr:pic>
      <xdr:nvPicPr>
        <xdr:cNvPr id="1699" name="Subgraph-actaverita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73983650"/>
          <a:ext cx="571500" cy="381000"/>
        </a:xfrm>
        <a:prstGeom prst="rect">
          <a:avLst/>
        </a:prstGeom>
        <a:ln>
          <a:noFill/>
        </a:ln>
      </xdr:spPr>
    </xdr:pic>
    <xdr:clientData/>
  </xdr:twoCellAnchor>
  <xdr:twoCellAnchor editAs="oneCell">
    <xdr:from>
      <xdr:col>1</xdr:col>
      <xdr:colOff>28575</xdr:colOff>
      <xdr:row>407</xdr:row>
      <xdr:rowOff>28575</xdr:rowOff>
    </xdr:from>
    <xdr:to>
      <xdr:col>1</xdr:col>
      <xdr:colOff>600075</xdr:colOff>
      <xdr:row>407</xdr:row>
      <xdr:rowOff>409575</xdr:rowOff>
    </xdr:to>
    <xdr:pic>
      <xdr:nvPicPr>
        <xdr:cNvPr id="1701" name="Subgraph-dbopp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74412275"/>
          <a:ext cx="571500" cy="381000"/>
        </a:xfrm>
        <a:prstGeom prst="rect">
          <a:avLst/>
        </a:prstGeom>
        <a:ln>
          <a:noFill/>
        </a:ln>
      </xdr:spPr>
    </xdr:pic>
    <xdr:clientData/>
  </xdr:twoCellAnchor>
  <xdr:twoCellAnchor editAs="oneCell">
    <xdr:from>
      <xdr:col>1</xdr:col>
      <xdr:colOff>28575</xdr:colOff>
      <xdr:row>408</xdr:row>
      <xdr:rowOff>28575</xdr:rowOff>
    </xdr:from>
    <xdr:to>
      <xdr:col>1</xdr:col>
      <xdr:colOff>600075</xdr:colOff>
      <xdr:row>408</xdr:row>
      <xdr:rowOff>409575</xdr:rowOff>
    </xdr:to>
    <xdr:pic>
      <xdr:nvPicPr>
        <xdr:cNvPr id="1703" name="Subgraph-swiesandra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9650" y="174840900"/>
          <a:ext cx="571500" cy="381000"/>
        </a:xfrm>
        <a:prstGeom prst="rect">
          <a:avLst/>
        </a:prstGeom>
        <a:ln>
          <a:noFill/>
        </a:ln>
      </xdr:spPr>
    </xdr:pic>
    <xdr:clientData/>
  </xdr:twoCellAnchor>
  <xdr:twoCellAnchor editAs="oneCell">
    <xdr:from>
      <xdr:col>1</xdr:col>
      <xdr:colOff>28575</xdr:colOff>
      <xdr:row>409</xdr:row>
      <xdr:rowOff>28575</xdr:rowOff>
    </xdr:from>
    <xdr:to>
      <xdr:col>1</xdr:col>
      <xdr:colOff>600075</xdr:colOff>
      <xdr:row>409</xdr:row>
      <xdr:rowOff>409575</xdr:rowOff>
    </xdr:to>
    <xdr:pic>
      <xdr:nvPicPr>
        <xdr:cNvPr id="1705" name="Subgraph-ladina_kirche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009650" y="175269525"/>
          <a:ext cx="571500" cy="381000"/>
        </a:xfrm>
        <a:prstGeom prst="rect">
          <a:avLst/>
        </a:prstGeom>
        <a:ln>
          <a:noFill/>
        </a:ln>
      </xdr:spPr>
    </xdr:pic>
    <xdr:clientData/>
  </xdr:twoCellAnchor>
  <xdr:twoCellAnchor editAs="oneCell">
    <xdr:from>
      <xdr:col>1</xdr:col>
      <xdr:colOff>28575</xdr:colOff>
      <xdr:row>410</xdr:row>
      <xdr:rowOff>28575</xdr:rowOff>
    </xdr:from>
    <xdr:to>
      <xdr:col>1</xdr:col>
      <xdr:colOff>600075</xdr:colOff>
      <xdr:row>410</xdr:row>
      <xdr:rowOff>409575</xdr:rowOff>
    </xdr:to>
    <xdr:pic>
      <xdr:nvPicPr>
        <xdr:cNvPr id="1707" name="Subgraph-fwasserfallen"/>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009650" y="175698150"/>
          <a:ext cx="571500" cy="381000"/>
        </a:xfrm>
        <a:prstGeom prst="rect">
          <a:avLst/>
        </a:prstGeom>
        <a:ln>
          <a:noFill/>
        </a:ln>
      </xdr:spPr>
    </xdr:pic>
    <xdr:clientData/>
  </xdr:twoCellAnchor>
  <xdr:twoCellAnchor editAs="oneCell">
    <xdr:from>
      <xdr:col>1</xdr:col>
      <xdr:colOff>28575</xdr:colOff>
      <xdr:row>411</xdr:row>
      <xdr:rowOff>28575</xdr:rowOff>
    </xdr:from>
    <xdr:to>
      <xdr:col>1</xdr:col>
      <xdr:colOff>600075</xdr:colOff>
      <xdr:row>411</xdr:row>
      <xdr:rowOff>409575</xdr:rowOff>
    </xdr:to>
    <xdr:pic>
      <xdr:nvPicPr>
        <xdr:cNvPr id="1709" name="Subgraph-schubru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76126775"/>
          <a:ext cx="571500" cy="381000"/>
        </a:xfrm>
        <a:prstGeom prst="rect">
          <a:avLst/>
        </a:prstGeom>
        <a:ln>
          <a:noFill/>
        </a:ln>
      </xdr:spPr>
    </xdr:pic>
    <xdr:clientData/>
  </xdr:twoCellAnchor>
  <xdr:twoCellAnchor editAs="oneCell">
    <xdr:from>
      <xdr:col>1</xdr:col>
      <xdr:colOff>28575</xdr:colOff>
      <xdr:row>412</xdr:row>
      <xdr:rowOff>28575</xdr:rowOff>
    </xdr:from>
    <xdr:to>
      <xdr:col>1</xdr:col>
      <xdr:colOff>600075</xdr:colOff>
      <xdr:row>412</xdr:row>
      <xdr:rowOff>409575</xdr:rowOff>
    </xdr:to>
    <xdr:pic>
      <xdr:nvPicPr>
        <xdr:cNvPr id="1711" name="Subgraph-calien_6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6555400"/>
          <a:ext cx="571500" cy="381000"/>
        </a:xfrm>
        <a:prstGeom prst="rect">
          <a:avLst/>
        </a:prstGeom>
        <a:ln>
          <a:noFill/>
        </a:ln>
      </xdr:spPr>
    </xdr:pic>
    <xdr:clientData/>
  </xdr:twoCellAnchor>
  <xdr:twoCellAnchor editAs="oneCell">
    <xdr:from>
      <xdr:col>1</xdr:col>
      <xdr:colOff>28575</xdr:colOff>
      <xdr:row>413</xdr:row>
      <xdr:rowOff>28575</xdr:rowOff>
    </xdr:from>
    <xdr:to>
      <xdr:col>1</xdr:col>
      <xdr:colOff>600075</xdr:colOff>
      <xdr:row>413</xdr:row>
      <xdr:rowOff>409575</xdr:rowOff>
    </xdr:to>
    <xdr:pic>
      <xdr:nvPicPr>
        <xdr:cNvPr id="1713" name="Subgraph-denniskberl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6984025"/>
          <a:ext cx="571500" cy="381000"/>
        </a:xfrm>
        <a:prstGeom prst="rect">
          <a:avLst/>
        </a:prstGeom>
        <a:ln>
          <a:noFill/>
        </a:ln>
      </xdr:spPr>
    </xdr:pic>
    <xdr:clientData/>
  </xdr:twoCellAnchor>
  <xdr:twoCellAnchor editAs="oneCell">
    <xdr:from>
      <xdr:col>1</xdr:col>
      <xdr:colOff>28575</xdr:colOff>
      <xdr:row>414</xdr:row>
      <xdr:rowOff>28575</xdr:rowOff>
    </xdr:from>
    <xdr:to>
      <xdr:col>1</xdr:col>
      <xdr:colOff>600075</xdr:colOff>
      <xdr:row>414</xdr:row>
      <xdr:rowOff>409575</xdr:rowOff>
    </xdr:to>
    <xdr:pic>
      <xdr:nvPicPr>
        <xdr:cNvPr id="1715" name="Subgraph-lifeki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177412650"/>
          <a:ext cx="571500" cy="381000"/>
        </a:xfrm>
        <a:prstGeom prst="rect">
          <a:avLst/>
        </a:prstGeom>
        <a:ln>
          <a:noFill/>
        </a:ln>
      </xdr:spPr>
    </xdr:pic>
    <xdr:clientData/>
  </xdr:twoCellAnchor>
  <xdr:twoCellAnchor editAs="oneCell">
    <xdr:from>
      <xdr:col>1</xdr:col>
      <xdr:colOff>28575</xdr:colOff>
      <xdr:row>415</xdr:row>
      <xdr:rowOff>28575</xdr:rowOff>
    </xdr:from>
    <xdr:to>
      <xdr:col>1</xdr:col>
      <xdr:colOff>600075</xdr:colOff>
      <xdr:row>415</xdr:row>
      <xdr:rowOff>409575</xdr:rowOff>
    </xdr:to>
    <xdr:pic>
      <xdr:nvPicPr>
        <xdr:cNvPr id="1717" name="Subgraph-flug521"/>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009650" y="177841275"/>
          <a:ext cx="571500" cy="381000"/>
        </a:xfrm>
        <a:prstGeom prst="rect">
          <a:avLst/>
        </a:prstGeom>
        <a:ln>
          <a:noFill/>
        </a:ln>
      </xdr:spPr>
    </xdr:pic>
    <xdr:clientData/>
  </xdr:twoCellAnchor>
  <xdr:twoCellAnchor editAs="oneCell">
    <xdr:from>
      <xdr:col>1</xdr:col>
      <xdr:colOff>28575</xdr:colOff>
      <xdr:row>416</xdr:row>
      <xdr:rowOff>28575</xdr:rowOff>
    </xdr:from>
    <xdr:to>
      <xdr:col>1</xdr:col>
      <xdr:colOff>600075</xdr:colOff>
      <xdr:row>416</xdr:row>
      <xdr:rowOff>409575</xdr:rowOff>
    </xdr:to>
    <xdr:pic>
      <xdr:nvPicPr>
        <xdr:cNvPr id="1719" name="Subgraph-mxpx1981"/>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09650" y="178269900"/>
          <a:ext cx="571500" cy="381000"/>
        </a:xfrm>
        <a:prstGeom prst="rect">
          <a:avLst/>
        </a:prstGeom>
        <a:ln>
          <a:noFill/>
        </a:ln>
      </xdr:spPr>
    </xdr:pic>
    <xdr:clientData/>
  </xdr:twoCellAnchor>
  <xdr:twoCellAnchor editAs="oneCell">
    <xdr:from>
      <xdr:col>1</xdr:col>
      <xdr:colOff>28575</xdr:colOff>
      <xdr:row>417</xdr:row>
      <xdr:rowOff>28575</xdr:rowOff>
    </xdr:from>
    <xdr:to>
      <xdr:col>1</xdr:col>
      <xdr:colOff>600075</xdr:colOff>
      <xdr:row>417</xdr:row>
      <xdr:rowOff>409575</xdr:rowOff>
    </xdr:to>
    <xdr:pic>
      <xdr:nvPicPr>
        <xdr:cNvPr id="1721" name="Subgraph-rcgr_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78698525"/>
          <a:ext cx="571500" cy="381000"/>
        </a:xfrm>
        <a:prstGeom prst="rect">
          <a:avLst/>
        </a:prstGeom>
        <a:ln>
          <a:noFill/>
        </a:ln>
      </xdr:spPr>
    </xdr:pic>
    <xdr:clientData/>
  </xdr:twoCellAnchor>
  <xdr:twoCellAnchor editAs="oneCell">
    <xdr:from>
      <xdr:col>1</xdr:col>
      <xdr:colOff>28575</xdr:colOff>
      <xdr:row>418</xdr:row>
      <xdr:rowOff>28575</xdr:rowOff>
    </xdr:from>
    <xdr:to>
      <xdr:col>1</xdr:col>
      <xdr:colOff>600075</xdr:colOff>
      <xdr:row>418</xdr:row>
      <xdr:rowOff>409575</xdr:rowOff>
    </xdr:to>
    <xdr:pic>
      <xdr:nvPicPr>
        <xdr:cNvPr id="1723" name="Subgraph-charlyeinstein"/>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009650" y="179127150"/>
          <a:ext cx="571500" cy="381000"/>
        </a:xfrm>
        <a:prstGeom prst="rect">
          <a:avLst/>
        </a:prstGeom>
        <a:ln>
          <a:noFill/>
        </a:ln>
      </xdr:spPr>
    </xdr:pic>
    <xdr:clientData/>
  </xdr:twoCellAnchor>
  <xdr:twoCellAnchor editAs="oneCell">
    <xdr:from>
      <xdr:col>1</xdr:col>
      <xdr:colOff>28575</xdr:colOff>
      <xdr:row>419</xdr:row>
      <xdr:rowOff>28575</xdr:rowOff>
    </xdr:from>
    <xdr:to>
      <xdr:col>1</xdr:col>
      <xdr:colOff>600075</xdr:colOff>
      <xdr:row>419</xdr:row>
      <xdr:rowOff>409575</xdr:rowOff>
    </xdr:to>
    <xdr:pic>
      <xdr:nvPicPr>
        <xdr:cNvPr id="1725" name="Subgraph-midebku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009650" y="179555775"/>
          <a:ext cx="571500" cy="381000"/>
        </a:xfrm>
        <a:prstGeom prst="rect">
          <a:avLst/>
        </a:prstGeom>
        <a:ln>
          <a:noFill/>
        </a:ln>
      </xdr:spPr>
    </xdr:pic>
    <xdr:clientData/>
  </xdr:twoCellAnchor>
  <xdr:twoCellAnchor editAs="oneCell">
    <xdr:from>
      <xdr:col>1</xdr:col>
      <xdr:colOff>28575</xdr:colOff>
      <xdr:row>420</xdr:row>
      <xdr:rowOff>28575</xdr:rowOff>
    </xdr:from>
    <xdr:to>
      <xdr:col>1</xdr:col>
      <xdr:colOff>600075</xdr:colOff>
      <xdr:row>420</xdr:row>
      <xdr:rowOff>409575</xdr:rowOff>
    </xdr:to>
    <xdr:pic>
      <xdr:nvPicPr>
        <xdr:cNvPr id="1727" name="Subgraph-bittereslachen"/>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009650" y="179984400"/>
          <a:ext cx="571500" cy="381000"/>
        </a:xfrm>
        <a:prstGeom prst="rect">
          <a:avLst/>
        </a:prstGeom>
        <a:ln>
          <a:noFill/>
        </a:ln>
      </xdr:spPr>
    </xdr:pic>
    <xdr:clientData/>
  </xdr:twoCellAnchor>
  <xdr:twoCellAnchor editAs="oneCell">
    <xdr:from>
      <xdr:col>1</xdr:col>
      <xdr:colOff>28575</xdr:colOff>
      <xdr:row>421</xdr:row>
      <xdr:rowOff>28575</xdr:rowOff>
    </xdr:from>
    <xdr:to>
      <xdr:col>1</xdr:col>
      <xdr:colOff>600075</xdr:colOff>
      <xdr:row>421</xdr:row>
      <xdr:rowOff>409575</xdr:rowOff>
    </xdr:to>
    <xdr:pic>
      <xdr:nvPicPr>
        <xdr:cNvPr id="1729" name="Subgraph-adrianoaguzzi"/>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80413025"/>
          <a:ext cx="571500" cy="381000"/>
        </a:xfrm>
        <a:prstGeom prst="rect">
          <a:avLst/>
        </a:prstGeom>
        <a:ln>
          <a:noFill/>
        </a:ln>
      </xdr:spPr>
    </xdr:pic>
    <xdr:clientData/>
  </xdr:twoCellAnchor>
  <xdr:twoCellAnchor editAs="oneCell">
    <xdr:from>
      <xdr:col>1</xdr:col>
      <xdr:colOff>28575</xdr:colOff>
      <xdr:row>422</xdr:row>
      <xdr:rowOff>28575</xdr:rowOff>
    </xdr:from>
    <xdr:to>
      <xdr:col>1</xdr:col>
      <xdr:colOff>600075</xdr:colOff>
      <xdr:row>422</xdr:row>
      <xdr:rowOff>409575</xdr:rowOff>
    </xdr:to>
    <xdr:pic>
      <xdr:nvPicPr>
        <xdr:cNvPr id="1731" name="Subgraph-nicolegbel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09650" y="180841650"/>
          <a:ext cx="571500" cy="381000"/>
        </a:xfrm>
        <a:prstGeom prst="rect">
          <a:avLst/>
        </a:prstGeom>
        <a:ln>
          <a:noFill/>
        </a:ln>
      </xdr:spPr>
    </xdr:pic>
    <xdr:clientData/>
  </xdr:twoCellAnchor>
  <xdr:twoCellAnchor editAs="oneCell">
    <xdr:from>
      <xdr:col>1</xdr:col>
      <xdr:colOff>28575</xdr:colOff>
      <xdr:row>423</xdr:row>
      <xdr:rowOff>28575</xdr:rowOff>
    </xdr:from>
    <xdr:to>
      <xdr:col>1</xdr:col>
      <xdr:colOff>600075</xdr:colOff>
      <xdr:row>423</xdr:row>
      <xdr:rowOff>409575</xdr:rowOff>
    </xdr:to>
    <xdr:pic>
      <xdr:nvPicPr>
        <xdr:cNvPr id="1733" name="Subgraph-andreaschaelch1"/>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009650" y="181270275"/>
          <a:ext cx="571500" cy="381000"/>
        </a:xfrm>
        <a:prstGeom prst="rect">
          <a:avLst/>
        </a:prstGeom>
        <a:ln>
          <a:noFill/>
        </a:ln>
      </xdr:spPr>
    </xdr:pic>
    <xdr:clientData/>
  </xdr:twoCellAnchor>
  <xdr:twoCellAnchor editAs="oneCell">
    <xdr:from>
      <xdr:col>1</xdr:col>
      <xdr:colOff>28575</xdr:colOff>
      <xdr:row>424</xdr:row>
      <xdr:rowOff>28575</xdr:rowOff>
    </xdr:from>
    <xdr:to>
      <xdr:col>1</xdr:col>
      <xdr:colOff>600075</xdr:colOff>
      <xdr:row>424</xdr:row>
      <xdr:rowOff>409575</xdr:rowOff>
    </xdr:to>
    <xdr:pic>
      <xdr:nvPicPr>
        <xdr:cNvPr id="1735" name="Subgraph-parlch"/>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009650" y="181698900"/>
          <a:ext cx="571500" cy="381000"/>
        </a:xfrm>
        <a:prstGeom prst="rect">
          <a:avLst/>
        </a:prstGeom>
        <a:ln>
          <a:noFill/>
        </a:ln>
      </xdr:spPr>
    </xdr:pic>
    <xdr:clientData/>
  </xdr:twoCellAnchor>
  <xdr:twoCellAnchor editAs="oneCell">
    <xdr:from>
      <xdr:col>1</xdr:col>
      <xdr:colOff>28575</xdr:colOff>
      <xdr:row>425</xdr:row>
      <xdr:rowOff>28575</xdr:rowOff>
    </xdr:from>
    <xdr:to>
      <xdr:col>1</xdr:col>
      <xdr:colOff>600075</xdr:colOff>
      <xdr:row>425</xdr:row>
      <xdr:rowOff>409575</xdr:rowOff>
    </xdr:to>
    <xdr:pic>
      <xdr:nvPicPr>
        <xdr:cNvPr id="1737" name="Subgraph-andresyvonne"/>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009650" y="182127525"/>
          <a:ext cx="571500" cy="381000"/>
        </a:xfrm>
        <a:prstGeom prst="rect">
          <a:avLst/>
        </a:prstGeom>
        <a:ln>
          <a:noFill/>
        </a:ln>
      </xdr:spPr>
    </xdr:pic>
    <xdr:clientData/>
  </xdr:twoCellAnchor>
  <xdr:twoCellAnchor editAs="oneCell">
    <xdr:from>
      <xdr:col>1</xdr:col>
      <xdr:colOff>28575</xdr:colOff>
      <xdr:row>426</xdr:row>
      <xdr:rowOff>28575</xdr:rowOff>
    </xdr:from>
    <xdr:to>
      <xdr:col>1</xdr:col>
      <xdr:colOff>600075</xdr:colOff>
      <xdr:row>426</xdr:row>
      <xdr:rowOff>409575</xdr:rowOff>
    </xdr:to>
    <xdr:pic>
      <xdr:nvPicPr>
        <xdr:cNvPr id="1739" name="Subgraph-hrsuit"/>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009650" y="182556150"/>
          <a:ext cx="571500" cy="381000"/>
        </a:xfrm>
        <a:prstGeom prst="rect">
          <a:avLst/>
        </a:prstGeom>
        <a:ln>
          <a:noFill/>
        </a:ln>
      </xdr:spPr>
    </xdr:pic>
    <xdr:clientData/>
  </xdr:twoCellAnchor>
  <xdr:twoCellAnchor editAs="oneCell">
    <xdr:from>
      <xdr:col>1</xdr:col>
      <xdr:colOff>28575</xdr:colOff>
      <xdr:row>427</xdr:row>
      <xdr:rowOff>28575</xdr:rowOff>
    </xdr:from>
    <xdr:to>
      <xdr:col>1</xdr:col>
      <xdr:colOff>600075</xdr:colOff>
      <xdr:row>427</xdr:row>
      <xdr:rowOff>409575</xdr:rowOff>
    </xdr:to>
    <xdr:pic>
      <xdr:nvPicPr>
        <xdr:cNvPr id="1741" name="Subgraph-cowaser"/>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009650" y="182984775"/>
          <a:ext cx="571500" cy="381000"/>
        </a:xfrm>
        <a:prstGeom prst="rect">
          <a:avLst/>
        </a:prstGeom>
        <a:ln>
          <a:noFill/>
        </a:ln>
      </xdr:spPr>
    </xdr:pic>
    <xdr:clientData/>
  </xdr:twoCellAnchor>
  <xdr:twoCellAnchor editAs="oneCell">
    <xdr:from>
      <xdr:col>1</xdr:col>
      <xdr:colOff>28575</xdr:colOff>
      <xdr:row>428</xdr:row>
      <xdr:rowOff>28575</xdr:rowOff>
    </xdr:from>
    <xdr:to>
      <xdr:col>1</xdr:col>
      <xdr:colOff>600075</xdr:colOff>
      <xdr:row>428</xdr:row>
      <xdr:rowOff>409575</xdr:rowOff>
    </xdr:to>
    <xdr:pic>
      <xdr:nvPicPr>
        <xdr:cNvPr id="1743" name="Subgraph-thinktwice_gel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009650" y="183413400"/>
          <a:ext cx="571500" cy="381000"/>
        </a:xfrm>
        <a:prstGeom prst="rect">
          <a:avLst/>
        </a:prstGeom>
        <a:ln>
          <a:noFill/>
        </a:ln>
      </xdr:spPr>
    </xdr:pic>
    <xdr:clientData/>
  </xdr:twoCellAnchor>
  <xdr:twoCellAnchor editAs="oneCell">
    <xdr:from>
      <xdr:col>1</xdr:col>
      <xdr:colOff>28575</xdr:colOff>
      <xdr:row>429</xdr:row>
      <xdr:rowOff>28575</xdr:rowOff>
    </xdr:from>
    <xdr:to>
      <xdr:col>1</xdr:col>
      <xdr:colOff>600075</xdr:colOff>
      <xdr:row>429</xdr:row>
      <xdr:rowOff>409575</xdr:rowOff>
    </xdr:to>
    <xdr:pic>
      <xdr:nvPicPr>
        <xdr:cNvPr id="1745" name="Subgraph-danieleulri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183842025"/>
          <a:ext cx="571500" cy="381000"/>
        </a:xfrm>
        <a:prstGeom prst="rect">
          <a:avLst/>
        </a:prstGeom>
        <a:ln>
          <a:noFill/>
        </a:ln>
      </xdr:spPr>
    </xdr:pic>
    <xdr:clientData/>
  </xdr:twoCellAnchor>
  <xdr:twoCellAnchor editAs="oneCell">
    <xdr:from>
      <xdr:col>1</xdr:col>
      <xdr:colOff>28575</xdr:colOff>
      <xdr:row>430</xdr:row>
      <xdr:rowOff>28575</xdr:rowOff>
    </xdr:from>
    <xdr:to>
      <xdr:col>1</xdr:col>
      <xdr:colOff>600075</xdr:colOff>
      <xdr:row>430</xdr:row>
      <xdr:rowOff>409575</xdr:rowOff>
    </xdr:to>
    <xdr:pic>
      <xdr:nvPicPr>
        <xdr:cNvPr id="1747" name="Subgraph-freakpants"/>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009650" y="184270650"/>
          <a:ext cx="571500" cy="381000"/>
        </a:xfrm>
        <a:prstGeom prst="rect">
          <a:avLst/>
        </a:prstGeom>
        <a:ln>
          <a:noFill/>
        </a:ln>
      </xdr:spPr>
    </xdr:pic>
    <xdr:clientData/>
  </xdr:twoCellAnchor>
  <xdr:twoCellAnchor editAs="oneCell">
    <xdr:from>
      <xdr:col>1</xdr:col>
      <xdr:colOff>28575</xdr:colOff>
      <xdr:row>431</xdr:row>
      <xdr:rowOff>28575</xdr:rowOff>
    </xdr:from>
    <xdr:to>
      <xdr:col>1</xdr:col>
      <xdr:colOff>600075</xdr:colOff>
      <xdr:row>431</xdr:row>
      <xdr:rowOff>409575</xdr:rowOff>
    </xdr:to>
    <xdr:pic>
      <xdr:nvPicPr>
        <xdr:cNvPr id="1749" name="Subgraph-edw_twe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84699275"/>
          <a:ext cx="571500" cy="381000"/>
        </a:xfrm>
        <a:prstGeom prst="rect">
          <a:avLst/>
        </a:prstGeom>
        <a:ln>
          <a:noFill/>
        </a:ln>
      </xdr:spPr>
    </xdr:pic>
    <xdr:clientData/>
  </xdr:twoCellAnchor>
  <xdr:twoCellAnchor editAs="oneCell">
    <xdr:from>
      <xdr:col>1</xdr:col>
      <xdr:colOff>28575</xdr:colOff>
      <xdr:row>432</xdr:row>
      <xdr:rowOff>28575</xdr:rowOff>
    </xdr:from>
    <xdr:to>
      <xdr:col>1</xdr:col>
      <xdr:colOff>600075</xdr:colOff>
      <xdr:row>432</xdr:row>
      <xdr:rowOff>409575</xdr:rowOff>
    </xdr:to>
    <xdr:pic>
      <xdr:nvPicPr>
        <xdr:cNvPr id="1751" name="Subgraph-rosmarietoggwe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009650" y="185127900"/>
          <a:ext cx="571500" cy="381000"/>
        </a:xfrm>
        <a:prstGeom prst="rect">
          <a:avLst/>
        </a:prstGeom>
        <a:ln>
          <a:noFill/>
        </a:ln>
      </xdr:spPr>
    </xdr:pic>
    <xdr:clientData/>
  </xdr:twoCellAnchor>
  <xdr:twoCellAnchor editAs="oneCell">
    <xdr:from>
      <xdr:col>1</xdr:col>
      <xdr:colOff>28575</xdr:colOff>
      <xdr:row>433</xdr:row>
      <xdr:rowOff>28575</xdr:rowOff>
    </xdr:from>
    <xdr:to>
      <xdr:col>1</xdr:col>
      <xdr:colOff>600075</xdr:colOff>
      <xdr:row>433</xdr:row>
      <xdr:rowOff>409575</xdr:rowOff>
    </xdr:to>
    <xdr:pic>
      <xdr:nvPicPr>
        <xdr:cNvPr id="1753" name="Subgraph-ogimicha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85556525"/>
          <a:ext cx="571500" cy="381000"/>
        </a:xfrm>
        <a:prstGeom prst="rect">
          <a:avLst/>
        </a:prstGeom>
        <a:ln>
          <a:noFill/>
        </a:ln>
      </xdr:spPr>
    </xdr:pic>
    <xdr:clientData/>
  </xdr:twoCellAnchor>
  <xdr:twoCellAnchor editAs="oneCell">
    <xdr:from>
      <xdr:col>1</xdr:col>
      <xdr:colOff>28575</xdr:colOff>
      <xdr:row>434</xdr:row>
      <xdr:rowOff>28575</xdr:rowOff>
    </xdr:from>
    <xdr:to>
      <xdr:col>1</xdr:col>
      <xdr:colOff>600075</xdr:colOff>
      <xdr:row>434</xdr:row>
      <xdr:rowOff>409575</xdr:rowOff>
    </xdr:to>
    <xdr:pic>
      <xdr:nvPicPr>
        <xdr:cNvPr id="1755" name="Subgraph-strebellu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85985150"/>
          <a:ext cx="571500" cy="381000"/>
        </a:xfrm>
        <a:prstGeom prst="rect">
          <a:avLst/>
        </a:prstGeom>
        <a:ln>
          <a:noFill/>
        </a:ln>
      </xdr:spPr>
    </xdr:pic>
    <xdr:clientData/>
  </xdr:twoCellAnchor>
  <xdr:twoCellAnchor editAs="oneCell">
    <xdr:from>
      <xdr:col>1</xdr:col>
      <xdr:colOff>28575</xdr:colOff>
      <xdr:row>435</xdr:row>
      <xdr:rowOff>28575</xdr:rowOff>
    </xdr:from>
    <xdr:to>
      <xdr:col>1</xdr:col>
      <xdr:colOff>600075</xdr:colOff>
      <xdr:row>435</xdr:row>
      <xdr:rowOff>409575</xdr:rowOff>
    </xdr:to>
    <xdr:pic>
      <xdr:nvPicPr>
        <xdr:cNvPr id="1757" name="Subgraph-alp_trader"/>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009650" y="186413775"/>
          <a:ext cx="571500" cy="381000"/>
        </a:xfrm>
        <a:prstGeom prst="rect">
          <a:avLst/>
        </a:prstGeom>
        <a:ln>
          <a:noFill/>
        </a:ln>
      </xdr:spPr>
    </xdr:pic>
    <xdr:clientData/>
  </xdr:twoCellAnchor>
  <xdr:twoCellAnchor editAs="oneCell">
    <xdr:from>
      <xdr:col>1</xdr:col>
      <xdr:colOff>28575</xdr:colOff>
      <xdr:row>436</xdr:row>
      <xdr:rowOff>28575</xdr:rowOff>
    </xdr:from>
    <xdr:to>
      <xdr:col>1</xdr:col>
      <xdr:colOff>600075</xdr:colOff>
      <xdr:row>436</xdr:row>
      <xdr:rowOff>409575</xdr:rowOff>
    </xdr:to>
    <xdr:pic>
      <xdr:nvPicPr>
        <xdr:cNvPr id="1759" name="Subgraph-romanambuehl"/>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009650" y="186842400"/>
          <a:ext cx="571500" cy="381000"/>
        </a:xfrm>
        <a:prstGeom prst="rect">
          <a:avLst/>
        </a:prstGeom>
        <a:ln>
          <a:noFill/>
        </a:ln>
      </xdr:spPr>
    </xdr:pic>
    <xdr:clientData/>
  </xdr:twoCellAnchor>
  <xdr:twoCellAnchor editAs="oneCell">
    <xdr:from>
      <xdr:col>1</xdr:col>
      <xdr:colOff>28575</xdr:colOff>
      <xdr:row>437</xdr:row>
      <xdr:rowOff>28575</xdr:rowOff>
    </xdr:from>
    <xdr:to>
      <xdr:col>1</xdr:col>
      <xdr:colOff>600075</xdr:colOff>
      <xdr:row>437</xdr:row>
      <xdr:rowOff>409575</xdr:rowOff>
    </xdr:to>
    <xdr:pic>
      <xdr:nvPicPr>
        <xdr:cNvPr id="1761" name="Subgraph-castlemead"/>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009650" y="187271025"/>
          <a:ext cx="571500" cy="381000"/>
        </a:xfrm>
        <a:prstGeom prst="rect">
          <a:avLst/>
        </a:prstGeom>
        <a:ln>
          <a:noFill/>
        </a:ln>
      </xdr:spPr>
    </xdr:pic>
    <xdr:clientData/>
  </xdr:twoCellAnchor>
  <xdr:twoCellAnchor editAs="oneCell">
    <xdr:from>
      <xdr:col>1</xdr:col>
      <xdr:colOff>28575</xdr:colOff>
      <xdr:row>438</xdr:row>
      <xdr:rowOff>28575</xdr:rowOff>
    </xdr:from>
    <xdr:to>
      <xdr:col>1</xdr:col>
      <xdr:colOff>600075</xdr:colOff>
      <xdr:row>438</xdr:row>
      <xdr:rowOff>409575</xdr:rowOff>
    </xdr:to>
    <xdr:pic>
      <xdr:nvPicPr>
        <xdr:cNvPr id="1763" name="Subgraph-bildungslandnrw"/>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87699650"/>
          <a:ext cx="571500" cy="381000"/>
        </a:xfrm>
        <a:prstGeom prst="rect">
          <a:avLst/>
        </a:prstGeom>
        <a:ln>
          <a:noFill/>
        </a:ln>
      </xdr:spPr>
    </xdr:pic>
    <xdr:clientData/>
  </xdr:twoCellAnchor>
  <xdr:twoCellAnchor editAs="oneCell">
    <xdr:from>
      <xdr:col>1</xdr:col>
      <xdr:colOff>28575</xdr:colOff>
      <xdr:row>439</xdr:row>
      <xdr:rowOff>28575</xdr:rowOff>
    </xdr:from>
    <xdr:to>
      <xdr:col>1</xdr:col>
      <xdr:colOff>600075</xdr:colOff>
      <xdr:row>439</xdr:row>
      <xdr:rowOff>409575</xdr:rowOff>
    </xdr:to>
    <xdr:pic>
      <xdr:nvPicPr>
        <xdr:cNvPr id="1765" name="Subgraph-missbaybee_d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88128275"/>
          <a:ext cx="571500" cy="381000"/>
        </a:xfrm>
        <a:prstGeom prst="rect">
          <a:avLst/>
        </a:prstGeom>
        <a:ln>
          <a:noFill/>
        </a:ln>
      </xdr:spPr>
    </xdr:pic>
    <xdr:clientData/>
  </xdr:twoCellAnchor>
  <xdr:twoCellAnchor editAs="oneCell">
    <xdr:from>
      <xdr:col>1</xdr:col>
      <xdr:colOff>28575</xdr:colOff>
      <xdr:row>440</xdr:row>
      <xdr:rowOff>28575</xdr:rowOff>
    </xdr:from>
    <xdr:to>
      <xdr:col>1</xdr:col>
      <xdr:colOff>600075</xdr:colOff>
      <xdr:row>440</xdr:row>
      <xdr:rowOff>409575</xdr:rowOff>
    </xdr:to>
    <xdr:pic>
      <xdr:nvPicPr>
        <xdr:cNvPr id="1767" name="Subgraph-gonzoweirdworl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88556900"/>
          <a:ext cx="571500" cy="381000"/>
        </a:xfrm>
        <a:prstGeom prst="rect">
          <a:avLst/>
        </a:prstGeom>
        <a:ln>
          <a:noFill/>
        </a:ln>
      </xdr:spPr>
    </xdr:pic>
    <xdr:clientData/>
  </xdr:twoCellAnchor>
  <xdr:twoCellAnchor editAs="oneCell">
    <xdr:from>
      <xdr:col>1</xdr:col>
      <xdr:colOff>28575</xdr:colOff>
      <xdr:row>441</xdr:row>
      <xdr:rowOff>28575</xdr:rowOff>
    </xdr:from>
    <xdr:to>
      <xdr:col>1</xdr:col>
      <xdr:colOff>600075</xdr:colOff>
      <xdr:row>441</xdr:row>
      <xdr:rowOff>409575</xdr:rowOff>
    </xdr:to>
    <xdr:pic>
      <xdr:nvPicPr>
        <xdr:cNvPr id="1769" name="Subgraph-bab_berl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188985525"/>
          <a:ext cx="571500" cy="381000"/>
        </a:xfrm>
        <a:prstGeom prst="rect">
          <a:avLst/>
        </a:prstGeom>
        <a:ln>
          <a:noFill/>
        </a:ln>
      </xdr:spPr>
    </xdr:pic>
    <xdr:clientData/>
  </xdr:twoCellAnchor>
  <xdr:twoCellAnchor editAs="oneCell">
    <xdr:from>
      <xdr:col>1</xdr:col>
      <xdr:colOff>28575</xdr:colOff>
      <xdr:row>442</xdr:row>
      <xdr:rowOff>28575</xdr:rowOff>
    </xdr:from>
    <xdr:to>
      <xdr:col>1</xdr:col>
      <xdr:colOff>600075</xdr:colOff>
      <xdr:row>442</xdr:row>
      <xdr:rowOff>409575</xdr:rowOff>
    </xdr:to>
    <xdr:pic>
      <xdr:nvPicPr>
        <xdr:cNvPr id="1771" name="Subgraph-zh_city"/>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009650" y="189414150"/>
          <a:ext cx="571500" cy="381000"/>
        </a:xfrm>
        <a:prstGeom prst="rect">
          <a:avLst/>
        </a:prstGeom>
        <a:ln>
          <a:noFill/>
        </a:ln>
      </xdr:spPr>
    </xdr:pic>
    <xdr:clientData/>
  </xdr:twoCellAnchor>
  <xdr:twoCellAnchor editAs="oneCell">
    <xdr:from>
      <xdr:col>1</xdr:col>
      <xdr:colOff>28575</xdr:colOff>
      <xdr:row>443</xdr:row>
      <xdr:rowOff>28575</xdr:rowOff>
    </xdr:from>
    <xdr:to>
      <xdr:col>1</xdr:col>
      <xdr:colOff>600075</xdr:colOff>
      <xdr:row>443</xdr:row>
      <xdr:rowOff>409575</xdr:rowOff>
    </xdr:to>
    <xdr:pic>
      <xdr:nvPicPr>
        <xdr:cNvPr id="1773" name="Subgraph-leckerbiss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89842775"/>
          <a:ext cx="571500" cy="381000"/>
        </a:xfrm>
        <a:prstGeom prst="rect">
          <a:avLst/>
        </a:prstGeom>
        <a:ln>
          <a:noFill/>
        </a:ln>
      </xdr:spPr>
    </xdr:pic>
    <xdr:clientData/>
  </xdr:twoCellAnchor>
  <xdr:twoCellAnchor editAs="oneCell">
    <xdr:from>
      <xdr:col>1</xdr:col>
      <xdr:colOff>28575</xdr:colOff>
      <xdr:row>444</xdr:row>
      <xdr:rowOff>28575</xdr:rowOff>
    </xdr:from>
    <xdr:to>
      <xdr:col>1</xdr:col>
      <xdr:colOff>600075</xdr:colOff>
      <xdr:row>444</xdr:row>
      <xdr:rowOff>409575</xdr:rowOff>
    </xdr:to>
    <xdr:pic>
      <xdr:nvPicPr>
        <xdr:cNvPr id="1775" name="Subgraph-pascalpfis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90271400"/>
          <a:ext cx="571500" cy="381000"/>
        </a:xfrm>
        <a:prstGeom prst="rect">
          <a:avLst/>
        </a:prstGeom>
        <a:ln>
          <a:noFill/>
        </a:ln>
      </xdr:spPr>
    </xdr:pic>
    <xdr:clientData/>
  </xdr:twoCellAnchor>
  <xdr:twoCellAnchor editAs="oneCell">
    <xdr:from>
      <xdr:col>1</xdr:col>
      <xdr:colOff>28575</xdr:colOff>
      <xdr:row>445</xdr:row>
      <xdr:rowOff>28575</xdr:rowOff>
    </xdr:from>
    <xdr:to>
      <xdr:col>1</xdr:col>
      <xdr:colOff>600075</xdr:colOff>
      <xdr:row>445</xdr:row>
      <xdr:rowOff>409575</xdr:rowOff>
    </xdr:to>
    <xdr:pic>
      <xdr:nvPicPr>
        <xdr:cNvPr id="1777" name="Subgraph-hungrydo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1907000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59175" y="457200"/>
        <a:ext cx="333375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695" totalsRowShown="0" headerRowDxfId="335" dataDxfId="298">
  <autoFilter ref="A2:Z695"/>
  <tableColumns count="26">
    <tableColumn id="1" name="Vertex 1" dataDxfId="283"/>
    <tableColumn id="2" name="Vertex 2" dataDxfId="281"/>
    <tableColumn id="3" name="Color" dataDxfId="282"/>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240"/>
    <tableColumn id="7" name="ID" dataDxfId="300"/>
    <tableColumn id="9" name="Dynamic Filter" dataDxfId="299">
      <calculatedColumnFormula> IF(AND(OR(NOT(ISNUMBER(Edges[[#This Row],[Relationship Date (UTC)]])), Edges[[#This Row],[Relationship Date (UTC)]] &gt;= Misc!$O$2), OR(NOT(ISNUMBER(Edges[[#This Row],[Relationship Date (UTC)]])), Edges[[#This Row],[Relationship Date (UTC)]] &lt;= Misc!$P$2),OR(NOT(ISNUMBER(Edges[[#This Row],[Tweet Date (UTC)]])), Edges[[#This Row],[Tweet Date (UTC)]] &gt;= Misc!$O$3), OR(NOT(ISNUMBER(Edges[[#This Row],[Tweet Date (UTC)]])), Edges[[#This Row],[Tweet Date (UTC)]] &lt;= Misc!$P$3),TRUE), TRUE, FALSE)</calculatedColumnFormula>
    </tableColumn>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3"/>
    <tableColumn id="22" name="Twitter Page for Tweet" dataDxfId="272"/>
    <tableColumn id="23" name="Latitude" dataDxfId="271"/>
    <tableColumn id="24" name="Longitude" dataDxfId="270"/>
    <tableColumn id="25" name="Imported ID" dataDxfId="269"/>
    <tableColumn id="26" name="In-Reply-To Tweet ID" dataDxfId="26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8" totalsRowShown="0" headerRowDxfId="308">
  <autoFilter ref="M1:P18"/>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V11" totalsRowShown="0" headerRowDxfId="233" dataDxfId="234">
  <autoFilter ref="A1:V11"/>
  <tableColumns count="22">
    <tableColumn id="1" name="Top URLs in Tweet in Entire Graph" dataDxfId="232"/>
    <tableColumn id="2" name="Entire Graph Count" dataDxfId="231"/>
    <tableColumn id="3" name="Top URLs in Tweet in G1" dataDxfId="230"/>
    <tableColumn id="4" name="G1 Count" dataDxfId="229"/>
    <tableColumn id="5" name="Top URLs in Tweet in G2" dataDxfId="228"/>
    <tableColumn id="6" name="G2 Count" dataDxfId="227"/>
    <tableColumn id="7" name="Top URLs in Tweet in G3" dataDxfId="226"/>
    <tableColumn id="8" name="G3 Count" dataDxfId="225"/>
    <tableColumn id="9" name="Top URLs in Tweet in G4" dataDxfId="224"/>
    <tableColumn id="10" name="G4 Count" dataDxfId="223"/>
    <tableColumn id="11" name="Top URLs in Tweet in G5" dataDxfId="222"/>
    <tableColumn id="12" name="G5 Count" dataDxfId="221"/>
    <tableColumn id="13" name="Top URLs in Tweet in G6" dataDxfId="220"/>
    <tableColumn id="14" name="G6 Count" dataDxfId="219"/>
    <tableColumn id="15" name="Top URLs in Tweet in G7" dataDxfId="218"/>
    <tableColumn id="16" name="G7 Count" dataDxfId="217"/>
    <tableColumn id="17" name="Top URLs in Tweet in G8" dataDxfId="216"/>
    <tableColumn id="18" name="G8 Count" dataDxfId="215"/>
    <tableColumn id="19" name="Top URLs in Tweet in G9" dataDxfId="214"/>
    <tableColumn id="20" name="G9 Count" dataDxfId="213"/>
    <tableColumn id="21" name="Top URLs in Tweet in G10" dataDxfId="212"/>
    <tableColumn id="22" name="G10 Count" dataDxfId="211"/>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14:V24" totalsRowShown="0" headerRowDxfId="209" dataDxfId="210">
  <autoFilter ref="A14:V24"/>
  <tableColumns count="22">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 id="15" name="Top Domains in Tweet in G7" dataDxfId="194"/>
    <tableColumn id="16" name="G7 Count" dataDxfId="193"/>
    <tableColumn id="17" name="Top Domains in Tweet in G8" dataDxfId="192"/>
    <tableColumn id="18" name="G8 Count" dataDxfId="191"/>
    <tableColumn id="19" name="Top Domains in Tweet in G9" dataDxfId="190"/>
    <tableColumn id="20" name="G9 Count" dataDxfId="189"/>
    <tableColumn id="21" name="Top Domains in Tweet in G10" dataDxfId="188"/>
    <tableColumn id="22" name="G10 Count" dataDxfId="187"/>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27:V37" totalsRowShown="0" headerRowDxfId="185" dataDxfId="186">
  <autoFilter ref="A27:V37"/>
  <tableColumns count="22">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 id="15" name="Top Hashtags in Tweet in G7" dataDxfId="170"/>
    <tableColumn id="16" name="G7 Count" dataDxfId="169"/>
    <tableColumn id="17" name="Top Hashtags in Tweet in G8" dataDxfId="168"/>
    <tableColumn id="18" name="G8 Count" dataDxfId="167"/>
    <tableColumn id="19" name="Top Hashtags in Tweet in G9" dataDxfId="166"/>
    <tableColumn id="20" name="G9 Count" dataDxfId="165"/>
    <tableColumn id="21" name="Top Hashtags in Tweet in G10" dataDxfId="164"/>
    <tableColumn id="22" name="G10 Count" dataDxfId="163"/>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40:V50" totalsRowShown="0" headerRowDxfId="160" dataDxfId="161">
  <autoFilter ref="A40:V50"/>
  <tableColumns count="2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 id="15" name="Top Words in Tweet in G7" dataDxfId="145"/>
    <tableColumn id="16" name="G7 Count" dataDxfId="144"/>
    <tableColumn id="17" name="Top Words in Tweet in G8" dataDxfId="143"/>
    <tableColumn id="18" name="G8 Count" dataDxfId="142"/>
    <tableColumn id="19" name="Top Words in Tweet in G9" dataDxfId="141"/>
    <tableColumn id="20" name="G9 Count" dataDxfId="140"/>
    <tableColumn id="21" name="Top Words in Tweet in G10" dataDxfId="139"/>
    <tableColumn id="22" name="G10 Count" dataDxfId="138"/>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53:V63" totalsRowShown="0" headerRowDxfId="135" dataDxfId="136">
  <autoFilter ref="A53:V63"/>
  <tableColumns count="22">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 id="11" name="Top Word Pairs in Tweet in G5" dataDxfId="124"/>
    <tableColumn id="12" name="G5 Count" dataDxfId="123"/>
    <tableColumn id="13" name="Top Word Pairs in Tweet in G6" dataDxfId="122"/>
    <tableColumn id="14" name="G6 Count" dataDxfId="121"/>
    <tableColumn id="15" name="Top Word Pairs in Tweet in G7" dataDxfId="120"/>
    <tableColumn id="16" name="G7 Count" dataDxfId="119"/>
    <tableColumn id="17" name="Top Word Pairs in Tweet in G8" dataDxfId="118"/>
    <tableColumn id="18" name="G8 Count" dataDxfId="117"/>
    <tableColumn id="19" name="Top Word Pairs in Tweet in G9" dataDxfId="116"/>
    <tableColumn id="20" name="G9 Count" dataDxfId="115"/>
    <tableColumn id="21" name="Top Word Pairs in Tweet in G10" dataDxfId="114"/>
    <tableColumn id="22" name="G10 Count" dataDxfId="113"/>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66:V76" totalsRowShown="0" headerRowDxfId="110" dataDxfId="111">
  <autoFilter ref="A66:V76"/>
  <tableColumns count="22">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3"/>
    <tableColumn id="9" name="Top Replied-To in G4" dataDxfId="92"/>
    <tableColumn id="10" name="G4 Count" dataDxfId="89"/>
    <tableColumn id="11" name="Top Replied-To in G5" dataDxfId="88"/>
    <tableColumn id="12" name="G5 Count" dataDxfId="85"/>
    <tableColumn id="13" name="Top Replied-To in G6" dataDxfId="84"/>
    <tableColumn id="14" name="G6 Count" dataDxfId="81"/>
    <tableColumn id="15" name="Top Replied-To in G7" dataDxfId="80"/>
    <tableColumn id="16" name="G7 Count" dataDxfId="77"/>
    <tableColumn id="17" name="Top Replied-To in G8" dataDxfId="76"/>
    <tableColumn id="18" name="G8 Count" dataDxfId="73"/>
    <tableColumn id="19" name="Top Replied-To in G9" dataDxfId="72"/>
    <tableColumn id="20" name="G9 Count" dataDxfId="69"/>
    <tableColumn id="21" name="Top Replied-To in G10" dataDxfId="68"/>
    <tableColumn id="22" name="G10 Count" dataDxfId="67"/>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79:V89" totalsRowShown="0" headerRowDxfId="107" dataDxfId="108">
  <autoFilter ref="A79:V89"/>
  <tableColumns count="22">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5"/>
    <tableColumn id="7" name="Top Mentioned in G3" dataDxfId="94"/>
    <tableColumn id="8" name="G3 Count" dataDxfId="91"/>
    <tableColumn id="9" name="Top Mentioned in G4" dataDxfId="90"/>
    <tableColumn id="10" name="G4 Count" dataDxfId="87"/>
    <tableColumn id="11" name="Top Mentioned in G5" dataDxfId="86"/>
    <tableColumn id="12" name="G5 Count" dataDxfId="83"/>
    <tableColumn id="13" name="Top Mentioned in G6" dataDxfId="82"/>
    <tableColumn id="14" name="G6 Count" dataDxfId="79"/>
    <tableColumn id="15" name="Top Mentioned in G7" dataDxfId="78"/>
    <tableColumn id="16" name="G7 Count" dataDxfId="75"/>
    <tableColumn id="17" name="Top Mentioned in G8" dataDxfId="74"/>
    <tableColumn id="18" name="G8 Count" dataDxfId="71"/>
    <tableColumn id="19" name="Top Mentioned in G9" dataDxfId="70"/>
    <tableColumn id="20" name="G9 Count" dataDxfId="66"/>
    <tableColumn id="21" name="Top Mentioned in G10" dataDxfId="65"/>
    <tableColumn id="22" name="G10 Count" dataDxfId="64"/>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92:V102" totalsRowShown="0" headerRowDxfId="60" dataDxfId="61">
  <autoFilter ref="A92:V102"/>
  <tableColumns count="22">
    <tableColumn id="1" name="Top Tweeters in Entire Graph" dataDxfId="59"/>
    <tableColumn id="2" name="Entire Graph Count" dataDxfId="58"/>
    <tableColumn id="3" name="Top Tweeters in G1" dataDxfId="57"/>
    <tableColumn id="4" name="G1 Count" dataDxfId="56"/>
    <tableColumn id="5" name="Top Tweeters in G2" dataDxfId="55"/>
    <tableColumn id="6" name="G2 Count" dataDxfId="54"/>
    <tableColumn id="7" name="Top Tweeters in G3" dataDxfId="53"/>
    <tableColumn id="8" name="G3 Count" dataDxfId="52"/>
    <tableColumn id="9" name="Top Tweeters in G4" dataDxfId="51"/>
    <tableColumn id="10" name="G4 Count" dataDxfId="50"/>
    <tableColumn id="11" name="Top Tweeters in G5" dataDxfId="49"/>
    <tableColumn id="12" name="G5 Count" dataDxfId="48"/>
    <tableColumn id="13" name="Top Tweeters in G6" dataDxfId="47"/>
    <tableColumn id="14" name="G6 Count" dataDxfId="46"/>
    <tableColumn id="15" name="Top Tweeters in G7" dataDxfId="45"/>
    <tableColumn id="16" name="G7 Count" dataDxfId="44"/>
    <tableColumn id="17" name="Top Tweeters in G8" dataDxfId="43"/>
    <tableColumn id="18" name="G8 Count" dataDxfId="42"/>
    <tableColumn id="19" name="Top Tweeters in G9" dataDxfId="41"/>
    <tableColumn id="20" name="G9 Count" dataDxfId="40"/>
    <tableColumn id="21" name="Top Tweeters in G10" dataDxfId="39"/>
    <tableColumn id="22" name="G10 Count" dataDxfId="38"/>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114" totalsRowShown="0" headerRowDxfId="238" dataDxfId="239">
  <autoFilter ref="A2:C114"/>
  <tableColumns count="3">
    <tableColumn id="1" name="Group 1" dataDxfId="237"/>
    <tableColumn id="2" name="Group 2" dataDxfId="236"/>
    <tableColumn id="3" name="Edges" dataDxfId="2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A446" totalsRowShown="0" headerRowDxfId="334" dataDxfId="284">
  <autoFilter ref="A2:BA446"/>
  <tableColumns count="53">
    <tableColumn id="1" name="Vertex" dataDxfId="297"/>
    <tableColumn id="43" name="Subgraph"/>
    <tableColumn id="2" name="Color" dataDxfId="296"/>
    <tableColumn id="5" name="Shape" dataDxfId="295"/>
    <tableColumn id="6" name="Size" dataDxfId="294"/>
    <tableColumn id="4" name="Opacity" dataDxfId="257"/>
    <tableColumn id="7" name="Image File" dataDxfId="255"/>
    <tableColumn id="3" name="Visibility" dataDxfId="256"/>
    <tableColumn id="10" name="Label" dataDxfId="293"/>
    <tableColumn id="16" name="Label Fill Color" dataDxfId="292"/>
    <tableColumn id="9" name="Label Position" dataDxfId="251"/>
    <tableColumn id="8" name="Tooltip" dataDxfId="249"/>
    <tableColumn id="18" name="Layout Order" dataDxfId="250"/>
    <tableColumn id="13" name="X" dataDxfId="291"/>
    <tableColumn id="14" name="Y" dataDxfId="290"/>
    <tableColumn id="12" name="Locked?" dataDxfId="289"/>
    <tableColumn id="19" name="Polar R" dataDxfId="288"/>
    <tableColumn id="20" name="Polar Angle" dataDxfId="287"/>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86"/>
    <tableColumn id="28" name="Dynamic Filter" dataDxfId="285">
      <calculatedColumnFormula> IF(AND(OR(NOT(ISNUMBER(Vertices[[#This Row],[X]])), Vertices[[#This Row],[X]] &gt;= Misc!$O$4), OR(NOT(ISNUMBER(Vertices[[#This Row],[X]])), Vertices[[#This Row],[X]] &lt;= Misc!$P$4),OR(NOT(ISNUMBER(Vertices[[#This Row],[Y]])), Vertices[[#This Row],[Y]] &gt;= Misc!$O$5), OR(NOT(ISNUMBER(Vertices[[#This Row],[Y]])), Vertices[[#This Row],[Y]] &lt;= Misc!$P$5),OR(NOT(ISNUMBER(Vertices[[#This Row],[In-Degree]])), Vertices[[#This Row],[In-Degree]] &gt;= Misc!$O$11), OR(NOT(ISNUMBER(Vertices[[#This Row],[In-Degree]])), Vertices[[#This Row],[In-Degree]] &lt;= Misc!$P$11),OR(NOT(ISNUMBER(Vertices[[#This Row],[Out-Degree]])), Vertices[[#This Row],[Out-Degree]] &gt;= Misc!$O$12), OR(NOT(ISNUMBER(Vertices[[#This Row],[Out-Degree]])), Vertices[[#This Row],[Out-Degree]] &lt;= Misc!$P$12),OR(NOT(ISNUMBER(Vertices[[#This Row],[Betweenness Centrality]])), Vertices[[#This Row],[Betweenness Centrality]] &gt;= Misc!$O$13), OR(NOT(ISNUMBER(Vertices[[#This Row],[Betweenness Centrality]])), Vertices[[#This Row],[Betweenness Centrality]] &lt;= Misc!$P$13),OR(NOT(ISNUMBER(Vertices[[#This Row],[Closeness Centrality]])), Vertices[[#This Row],[Closeness Centrality]] &gt;= Misc!$O$14), OR(NOT(ISNUMBER(Vertices[[#This Row],[Closeness Centrality]])), Vertices[[#This Row],[Closeness Centrality]] &lt;= Misc!$P$14),OR(NOT(ISNUMBER(Vertices[[#This Row],[Eigenvector Centrality]])), Vertices[[#This Row],[Eigenvector Centrality]] &gt;= Misc!$O$15), OR(NOT(ISNUMBER(Vertices[[#This Row],[Eigenvector Centrality]])), Vertices[[#This Row],[Eigenvector Centrality]] &lt;= Misc!$P$15),OR(NOT(ISNUMBER(Vertices[[#This Row],[PageRank]])), Vertices[[#This Row],[PageRank]] &gt;= Misc!$O$16), OR(NOT(ISNUMBER(Vertices[[#This Row],[PageRank]])), Vertices[[#This Row],[PageRank]] &lt;= Misc!$P$16),OR(NOT(ISNUMBER(Vertices[[#This Row],[Clustering Coefficient]])), Vertices[[#This Row],[Clustering Coefficient]] &gt;= Misc!$O$17), OR(NOT(ISNUMBER(Vertices[[#This Row],[Clustering Coefficient]])), Vertices[[#This Row],[Clustering Coefficient]] &lt;= Misc!$P$17),OR(NOT(ISNUMBER(Vertices[[#This Row],[Reciprocated Vertex Pair Ratio]])), Vertices[[#This Row],[Reciprocated Vertex Pair Ratio]] &gt;= Misc!$O$18), OR(NOT(ISNUMBER(Vertices[[#This Row],[Reciprocated Vertex Pair Ratio]])), Vertices[[#This Row],[Reciprocated Vertex Pair Ratio]] &lt;= Misc!$P$18),OR(NOT(ISNUMBER(Vertices[[#This Row],[Followed]])), Vertices[[#This Row],[Followed]] &gt;= Misc!$O$6), OR(NOT(ISNUMBER(Vertices[[#This Row],[Followed]])), Vertices[[#This Row],[Followed]] &lt;= Misc!$P$6),OR(NOT(ISNUMBER(Vertices[[#This Row],[Followers]])), Vertices[[#This Row],[Followers]] &gt;= Misc!$O$7), OR(NOT(ISNUMBER(Vertices[[#This Row],[Followers]])), Vertices[[#This Row],[Followers]] &lt;= Misc!$P$7),OR(NOT(ISNUMBER(Vertices[[#This Row],[Tweets]])), Vertices[[#This Row],[Tweets]] &gt;= Misc!$O$8), OR(NOT(ISNUMBER(Vertices[[#This Row],[Tweets]])), Vertices[[#This Row],[Tweets]] &lt;= Misc!$P$8),OR(NOT(ISNUMBER(Vertices[[#This Row],[Favorites]])), Vertices[[#This Row],[Favorites]] &gt;= Misc!$O$9), OR(NOT(ISNUMBER(Vertices[[#This Row],[Favorites]])), Vertices[[#This Row],[Favorites]] &lt;= Misc!$P$9),OR(NOT(ISNUMBER(Vertices[[#This Row],[Joined Twitter Date (UTC)]])), Vertices[[#This Row],[Joined Twitter Date (UTC)]] &gt;= Misc!$O$10), OR(NOT(ISNUMBER(Vertices[[#This Row],[Joined Twitter Date (UTC)]])), Vertices[[#This Row],[Joined Twitter Date (UTC)]] &lt;= Misc!$P$10),TRUE), TRUE, FALSE)</calculatedColumnFormula>
    </tableColumn>
    <tableColumn id="17" name="Add Your Own Columns Here" dataDxfId="267"/>
    <tableColumn id="30" name="Followed" dataDxfId="266"/>
    <tableColumn id="31" name="Followers" dataDxfId="265"/>
    <tableColumn id="32" name="Tweets" dataDxfId="264"/>
    <tableColumn id="33" name="Favorites" dataDxfId="263"/>
    <tableColumn id="34" name="Time Zone UTC Offset (Seconds)" dataDxfId="262"/>
    <tableColumn id="35" name="Description" dataDxfId="261"/>
    <tableColumn id="36" name="Location" dataDxfId="260"/>
    <tableColumn id="37" name="Web" dataDxfId="259"/>
    <tableColumn id="38" name="Time Zone" dataDxfId="258"/>
    <tableColumn id="39" name="Joined Twitter Date (UTC)" dataDxfId="254"/>
    <tableColumn id="40" name="Custom Menu Item Text" dataDxfId="253"/>
    <tableColumn id="41" name="Custom Menu Item Action" dataDxfId="252"/>
    <tableColumn id="42" name="Tweeted Search Term?" dataDxfId="35"/>
    <tableColumn id="44" name="Top URLs in Tweet by Count" dataDxfId="34"/>
    <tableColumn id="45" name="Top URLs in Tweet by Salience" dataDxfId="33"/>
    <tableColumn id="46" name="Top Domains in Tweet by Count" dataDxfId="32"/>
    <tableColumn id="47" name="Top Domains in Tweet by Salience" dataDxfId="31"/>
    <tableColumn id="48" name="Top Hashtags in Tweet by Count" dataDxfId="30"/>
    <tableColumn id="49" name="Top Hashtags in Tweet by Salience" dataDxfId="29"/>
    <tableColumn id="50" name="Top Words in Tweet by Count" dataDxfId="28"/>
    <tableColumn id="51" name="Top Words in Tweet by Salience" dataDxfId="27"/>
    <tableColumn id="52" name="Top Word Pairs in Tweet by Count" dataDxfId="26"/>
    <tableColumn id="53" name="Top Word Pairs in Tweet by Salience" dataDxfId="2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96" totalsRowShown="0" headerRowDxfId="333">
  <autoFilter ref="A2:AF96"/>
  <tableColumns count="32">
    <tableColumn id="1" name="Group" dataDxfId="248"/>
    <tableColumn id="2" name="Vertex Color" dataDxfId="247"/>
    <tableColumn id="3" name="Vertex Shape" dataDxfId="246"/>
    <tableColumn id="22" name="Visibility" dataDxfId="332"/>
    <tableColumn id="4" name="Collapsed?"/>
    <tableColumn id="18" name="Label" dataDxfId="331"/>
    <tableColumn id="20" name="Collapsed X"/>
    <tableColumn id="21" name="Collapsed Y"/>
    <tableColumn id="6" name="ID" dataDxfId="330"/>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62"/>
    <tableColumn id="27" name="Top Hashtags in Tweet" dataDxfId="137"/>
    <tableColumn id="28" name="Top Words in Tweet" dataDxfId="112"/>
    <tableColumn id="29" name="Top Word Pairs in Tweet" dataDxfId="63"/>
    <tableColumn id="30" name="Top Replied-To in Tweet" dataDxfId="62"/>
    <tableColumn id="31" name="Top Mentioned in Tweet" dataDxfId="37"/>
    <tableColumn id="32" name="Top Tweeters"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5" totalsRowShown="0" headerRowDxfId="329" dataDxfId="328">
  <autoFilter ref="A1:C445"/>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2"/>
    <tableColumn id="2" name="Value" dataDxfId="2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09">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CR0rEcW0sU" TargetMode="External" /><Relationship Id="rId2" Type="http://schemas.openxmlformats.org/officeDocument/2006/relationships/hyperlink" Target="https://t.co/NWsUGk4pyu" TargetMode="External" /><Relationship Id="rId3" Type="http://schemas.openxmlformats.org/officeDocument/2006/relationships/hyperlink" Target="https://twitter.com/i/web/status/1380392077863886850" TargetMode="External" /><Relationship Id="rId4" Type="http://schemas.openxmlformats.org/officeDocument/2006/relationships/hyperlink" Target="https://twitter.com/i/web/status/1380469162351464451" TargetMode="External" /><Relationship Id="rId5" Type="http://schemas.openxmlformats.org/officeDocument/2006/relationships/hyperlink" Target="https://twitter.com/i/web/status/1380470569435549702" TargetMode="External" /><Relationship Id="rId6" Type="http://schemas.openxmlformats.org/officeDocument/2006/relationships/hyperlink" Target="https://twitter.com/i/web/status/1380470569435549702" TargetMode="External" /><Relationship Id="rId7" Type="http://schemas.openxmlformats.org/officeDocument/2006/relationships/hyperlink" Target="https://twitter.com/i/web/status/1380470569435549702" TargetMode="External" /><Relationship Id="rId8" Type="http://schemas.openxmlformats.org/officeDocument/2006/relationships/hyperlink" Target="https://twitter.com/i/web/status/1380470569435549702" TargetMode="External" /><Relationship Id="rId9" Type="http://schemas.openxmlformats.org/officeDocument/2006/relationships/hyperlink" Target="https://twitter.com/i/web/status/1380564912011902978" TargetMode="External" /><Relationship Id="rId10" Type="http://schemas.openxmlformats.org/officeDocument/2006/relationships/hyperlink" Target="https://twitter.com/i/web/status/1380564912011902978" TargetMode="External" /><Relationship Id="rId11" Type="http://schemas.openxmlformats.org/officeDocument/2006/relationships/hyperlink" Target="https://twitter.com/i/web/status/1380596166744813575" TargetMode="External" /><Relationship Id="rId12" Type="http://schemas.openxmlformats.org/officeDocument/2006/relationships/hyperlink" Target="https://twitter.com/i/web/status/1380614318958465026" TargetMode="External" /><Relationship Id="rId13" Type="http://schemas.openxmlformats.org/officeDocument/2006/relationships/hyperlink" Target="https://twitter.com/i/web/status/1380614318958465026" TargetMode="External" /><Relationship Id="rId14" Type="http://schemas.openxmlformats.org/officeDocument/2006/relationships/hyperlink" Target="https://youtu.be/d6mxuYLMXrY" TargetMode="External" /><Relationship Id="rId15" Type="http://schemas.openxmlformats.org/officeDocument/2006/relationships/hyperlink" Target="https://twitter.com/i/web/status/1380525688185360384" TargetMode="External" /><Relationship Id="rId16" Type="http://schemas.openxmlformats.org/officeDocument/2006/relationships/hyperlink" Target="https://twitter.com/i/web/status/1380784437487677441" TargetMode="External" /><Relationship Id="rId17" Type="http://schemas.openxmlformats.org/officeDocument/2006/relationships/hyperlink" Target="https://twitter.com/i/web/status/1380784437487677441" TargetMode="External" /><Relationship Id="rId18" Type="http://schemas.openxmlformats.org/officeDocument/2006/relationships/hyperlink" Target="https://twitter.com/i/web/status/1380786960843870210" TargetMode="External" /><Relationship Id="rId19" Type="http://schemas.openxmlformats.org/officeDocument/2006/relationships/hyperlink" Target="https://twitter.com/i/web/status/1380801539682545666" TargetMode="External" /><Relationship Id="rId20" Type="http://schemas.openxmlformats.org/officeDocument/2006/relationships/hyperlink" Target="https://twitter.com/i/web/status/1380801539682545666" TargetMode="External" /><Relationship Id="rId21" Type="http://schemas.openxmlformats.org/officeDocument/2006/relationships/hyperlink" Target="https://twitter.com/i/web/status/1380801539682545666" TargetMode="External" /><Relationship Id="rId22" Type="http://schemas.openxmlformats.org/officeDocument/2006/relationships/hyperlink" Target="https://www.bernerzeitung.ch/so-ergeht-es-menschen-die-keine-lobbyisten-im-bundeshaus-haben-132999681305" TargetMode="External" /><Relationship Id="rId23" Type="http://schemas.openxmlformats.org/officeDocument/2006/relationships/hyperlink" Target="https://twitter.com/i/web/status/1380843950207012864" TargetMode="External" /><Relationship Id="rId24" Type="http://schemas.openxmlformats.org/officeDocument/2006/relationships/hyperlink" Target="https://twitter.com/i/web/status/1380431033817047041" TargetMode="External" /><Relationship Id="rId25" Type="http://schemas.openxmlformats.org/officeDocument/2006/relationships/hyperlink" Target="https://twitter.com/i/web/status/1380903219275173897" TargetMode="External" /><Relationship Id="rId26" Type="http://schemas.openxmlformats.org/officeDocument/2006/relationships/hyperlink" Target="https://twitter.com/i/web/status/1380952541396107266" TargetMode="External" /><Relationship Id="rId27" Type="http://schemas.openxmlformats.org/officeDocument/2006/relationships/hyperlink" Target="https://twitter.com/Mark_Balsiger/status/1381172960988430337" TargetMode="External" /><Relationship Id="rId28" Type="http://schemas.openxmlformats.org/officeDocument/2006/relationships/hyperlink" Target="https://twitter.com/i/web/status/1381178543812571138" TargetMode="External" /><Relationship Id="rId29" Type="http://schemas.openxmlformats.org/officeDocument/2006/relationships/hyperlink" Target="https://twitter.com/i/web/status/1381134156332142592" TargetMode="External" /><Relationship Id="rId30" Type="http://schemas.openxmlformats.org/officeDocument/2006/relationships/hyperlink" Target="https://twitter.com/i/web/status/1381135334268940289" TargetMode="External" /><Relationship Id="rId31" Type="http://schemas.openxmlformats.org/officeDocument/2006/relationships/hyperlink" Target="https://twitter.com/i/web/status/1381134156332142592" TargetMode="External" /><Relationship Id="rId32" Type="http://schemas.openxmlformats.org/officeDocument/2006/relationships/hyperlink" Target="https://twitter.com/i/web/status/1381135334268940289" TargetMode="External" /><Relationship Id="rId33" Type="http://schemas.openxmlformats.org/officeDocument/2006/relationships/hyperlink" Target="https://twitter.com/i/web/status/1381134156332142592" TargetMode="External" /><Relationship Id="rId34" Type="http://schemas.openxmlformats.org/officeDocument/2006/relationships/hyperlink" Target="https://twitter.com/i/web/status/1381135334268940289" TargetMode="External" /><Relationship Id="rId35" Type="http://schemas.openxmlformats.org/officeDocument/2006/relationships/hyperlink" Target="https://twitter.com/i/web/status/1381134156332142592" TargetMode="External" /><Relationship Id="rId36" Type="http://schemas.openxmlformats.org/officeDocument/2006/relationships/hyperlink" Target="https://twitter.com/i/web/status/1381135334268940289" TargetMode="External" /><Relationship Id="rId37" Type="http://schemas.openxmlformats.org/officeDocument/2006/relationships/hyperlink" Target="https://twitter.com/i/web/status/1381134156332142592" TargetMode="External" /><Relationship Id="rId38" Type="http://schemas.openxmlformats.org/officeDocument/2006/relationships/hyperlink" Target="https://twitter.com/i/web/status/1381135334268940289" TargetMode="External" /><Relationship Id="rId39" Type="http://schemas.openxmlformats.org/officeDocument/2006/relationships/hyperlink" Target="https://twitter.com/i/web/status/1381252544828170244" TargetMode="External" /><Relationship Id="rId40" Type="http://schemas.openxmlformats.org/officeDocument/2006/relationships/hyperlink" Target="https://twitter.com/i/web/status/1380883387435655169" TargetMode="External" /><Relationship Id="rId41" Type="http://schemas.openxmlformats.org/officeDocument/2006/relationships/hyperlink" Target="https://wemakeit.com/projects/frauensession-im-bundeshaus?locale=de" TargetMode="External" /><Relationship Id="rId42" Type="http://schemas.openxmlformats.org/officeDocument/2006/relationships/hyperlink" Target="https://twitter.com/halterjuerg/status/1381216621197463552" TargetMode="External" /><Relationship Id="rId43" Type="http://schemas.openxmlformats.org/officeDocument/2006/relationships/hyperlink" Target="https://twitter.com/halterjuerg/status/1381216621197463552" TargetMode="External" /><Relationship Id="rId44" Type="http://schemas.openxmlformats.org/officeDocument/2006/relationships/hyperlink" Target="https://twitter.com/i/web/status/1381320897768853510" TargetMode="External" /><Relationship Id="rId45" Type="http://schemas.openxmlformats.org/officeDocument/2006/relationships/hyperlink" Target="https://www.nau.ch/politik/bundeshaus/das-steckt-dahinter-r-wert-erneut-nach-unten-korrigiert-65903760" TargetMode="External" /><Relationship Id="rId46" Type="http://schemas.openxmlformats.org/officeDocument/2006/relationships/hyperlink" Target="https://www.nau.ch/politik/bundeshaus/das-steckt-dahinter-r-wert-erneut-nach-unten-korrigiert-65903760" TargetMode="External" /><Relationship Id="rId47" Type="http://schemas.openxmlformats.org/officeDocument/2006/relationships/hyperlink" Target="https://www.nau.ch/politik/bundeshaus/gewerbeverband-schockt-mit-radikalen-lockdown-behauptungen-65902934" TargetMode="External" /><Relationship Id="rId48" Type="http://schemas.openxmlformats.org/officeDocument/2006/relationships/hyperlink" Target="https://www.nau.ch/politik/bundeshaus/coronavirus-ueli-maurer-fuhlt-sich-in-einer-sekte-65896757" TargetMode="External" /><Relationship Id="rId49" Type="http://schemas.openxmlformats.org/officeDocument/2006/relationships/hyperlink" Target="https://twitter.com/Grinsek12239187/status/1381441092525121536" TargetMode="External" /><Relationship Id="rId50" Type="http://schemas.openxmlformats.org/officeDocument/2006/relationships/hyperlink" Target="https://twitter.com/i/web/status/1381508160507248641" TargetMode="External" /><Relationship Id="rId51" Type="http://schemas.openxmlformats.org/officeDocument/2006/relationships/hyperlink" Target="https://twitter.com/i/web/status/1381552393872158721" TargetMode="External" /><Relationship Id="rId52" Type="http://schemas.openxmlformats.org/officeDocument/2006/relationships/hyperlink" Target="https://www.nau.ch/politik/bundeshaus/gdk-prasident-kaum-risiko-bei-offnung-von-restaurant-terrassen-65904784" TargetMode="External" /><Relationship Id="rId53" Type="http://schemas.openxmlformats.org/officeDocument/2006/relationships/hyperlink" Target="https://www.nau.ch/politik/bundeshaus/gdk-prasident-kaum-risiko-bei-offnung-von-restaurant-terrassen-65904784" TargetMode="External" /><Relationship Id="rId54" Type="http://schemas.openxmlformats.org/officeDocument/2006/relationships/hyperlink" Target="https://www.nau.ch/politik/bundeshaus/das-steckt-dahinter-r-wert-erneut-nach-unten-korrigiert-65903760" TargetMode="External" /><Relationship Id="rId55" Type="http://schemas.openxmlformats.org/officeDocument/2006/relationships/hyperlink" Target="https://twitter.com/i/web/status/1381600434100506626" TargetMode="External" /><Relationship Id="rId56" Type="http://schemas.openxmlformats.org/officeDocument/2006/relationships/hyperlink" Target="https://www.nau.ch/politik/bundeshaus/coronavirus-eth-bag-korrigieren-r-wert-von-096-auf-110-65905197" TargetMode="External" /><Relationship Id="rId57" Type="http://schemas.openxmlformats.org/officeDocument/2006/relationships/hyperlink" Target="https://www.nau.ch/politik/bundeshaus/coronavirus-eth-bag-korrigieren-r-wert-von-096-auf-110-65905197" TargetMode="External" /><Relationship Id="rId58" Type="http://schemas.openxmlformats.org/officeDocument/2006/relationships/hyperlink" Target="https://twitter.com/i/web/status/1381615391437430785" TargetMode="External" /><Relationship Id="rId59" Type="http://schemas.openxmlformats.org/officeDocument/2006/relationships/hyperlink" Target="http://www.covid-19-gesetz-referendum.ch/" TargetMode="External" /><Relationship Id="rId60" Type="http://schemas.openxmlformats.org/officeDocument/2006/relationships/hyperlink" Target="https://www.nau.ch/politik/bundeshaus/coronavirus-eth-bag-korrigieren-r-wert-von-096-auf-110-65905197" TargetMode="External" /><Relationship Id="rId61" Type="http://schemas.openxmlformats.org/officeDocument/2006/relationships/hyperlink" Target="https://twitter.com/i/web/status/1381690853262028809" TargetMode="External" /><Relationship Id="rId62" Type="http://schemas.openxmlformats.org/officeDocument/2006/relationships/hyperlink" Target="https://www.nau.ch/politik/bundeshaus/coronavirus-eth-bag-korrigieren-r-wert-von-096-auf-110-65905197" TargetMode="External" /><Relationship Id="rId63" Type="http://schemas.openxmlformats.org/officeDocument/2006/relationships/hyperlink" Target="https://twitter.com/i/web/status/1381595528794939392" TargetMode="External" /><Relationship Id="rId64" Type="http://schemas.openxmlformats.org/officeDocument/2006/relationships/hyperlink" Target="https://twitter.com/i/web/status/1381698373615558664" TargetMode="External" /><Relationship Id="rId65" Type="http://schemas.openxmlformats.org/officeDocument/2006/relationships/hyperlink" Target="https://www.nau.ch/politik/bundeshaus/coronavirus-eth-bag-korrigieren-r-wert-von-096-auf-110-65905197" TargetMode="External" /><Relationship Id="rId66" Type="http://schemas.openxmlformats.org/officeDocument/2006/relationships/hyperlink" Target="https://www.nau.ch/politik/bundeshaus/coronavirus-eth-bag-korrigieren-r-wert-von-096-auf-110-65905197" TargetMode="External" /><Relationship Id="rId67" Type="http://schemas.openxmlformats.org/officeDocument/2006/relationships/hyperlink" Target="https://www.nau.ch/politik/bundeshaus/coronavirus-eth-bag-korrigieren-r-wert-von-096-auf-110-65905197" TargetMode="External" /><Relationship Id="rId68" Type="http://schemas.openxmlformats.org/officeDocument/2006/relationships/hyperlink" Target="https://twitter.com/i/web/status/1381709198438850562" TargetMode="External" /><Relationship Id="rId69" Type="http://schemas.openxmlformats.org/officeDocument/2006/relationships/hyperlink" Target="https://twitter.com/i/web/status/1381712964995194880" TargetMode="External" /><Relationship Id="rId70" Type="http://schemas.openxmlformats.org/officeDocument/2006/relationships/hyperlink" Target="https://www.nau.ch/politik/bundeshaus/coronavirus-eth-bag-korrigieren-r-wert-von-096-auf-110-65905197" TargetMode="External" /><Relationship Id="rId71" Type="http://schemas.openxmlformats.org/officeDocument/2006/relationships/hyperlink" Target="https://www.nau.ch/politik/bundeshaus/coronavirus-eth-bag-korrigieren-r-wert-von-096-auf-110-65905197" TargetMode="External" /><Relationship Id="rId72" Type="http://schemas.openxmlformats.org/officeDocument/2006/relationships/hyperlink" Target="https://www.nau.ch/politik/bundeshaus/coronavirus-eth-bag-korrigieren-r-wert-von-096-auf-110-65905197" TargetMode="External" /><Relationship Id="rId73" Type="http://schemas.openxmlformats.org/officeDocument/2006/relationships/hyperlink" Target="https://twitter.com/i/web/status/1381844976649244673" TargetMode="External" /><Relationship Id="rId74" Type="http://schemas.openxmlformats.org/officeDocument/2006/relationships/hyperlink" Target="https://www.nau.ch/politik/bundeshaus/coronavirus-eth-bag-korrigieren-r-wert-von-096-auf-110-65905197" TargetMode="External" /><Relationship Id="rId75" Type="http://schemas.openxmlformats.org/officeDocument/2006/relationships/hyperlink" Target="https://www.nau.ch/politik/bundeshaus/coronavirus-eth-bag-korrigieren-r-wert-von-096-auf-110-65905197" TargetMode="External" /><Relationship Id="rId76" Type="http://schemas.openxmlformats.org/officeDocument/2006/relationships/hyperlink" Target="https://www.nau.ch/politik/bundeshaus/coronavirus-eth-bag-korrigieren-r-wert-von-096-auf-110-65905197" TargetMode="External" /><Relationship Id="rId77" Type="http://schemas.openxmlformats.org/officeDocument/2006/relationships/hyperlink" Target="https://www.nau.ch/politik/bundeshaus/coronavirus-eth-bag-korrigieren-r-wert-von-096-auf-110-65905197" TargetMode="External" /><Relationship Id="rId78" Type="http://schemas.openxmlformats.org/officeDocument/2006/relationships/hyperlink" Target="https://twitter.com/i/web/status/1381871299543318530" TargetMode="External" /><Relationship Id="rId79" Type="http://schemas.openxmlformats.org/officeDocument/2006/relationships/hyperlink" Target="https://www.nau.ch/politik/bundeshaus/versehen-srf-deville-gefallt-beitrag-mit-fck-svp-65905279" TargetMode="External" /><Relationship Id="rId80" Type="http://schemas.openxmlformats.org/officeDocument/2006/relationships/hyperlink" Target="https://www.nau.ch/politik/bundeshaus/gdk-prasident-kaum-risiko-bei-offnung-von-restaurant-terrassen-65904784" TargetMode="External" /><Relationship Id="rId81" Type="http://schemas.openxmlformats.org/officeDocument/2006/relationships/hyperlink" Target="https://www.nau.ch/politik/bundeshaus/gdk-prasident-kaum-risiko-bei-offnung-von-restaurant-terrassen-65904784" TargetMode="External" /><Relationship Id="rId82" Type="http://schemas.openxmlformats.org/officeDocument/2006/relationships/hyperlink" Target="https://www.nau.ch/politik/bundeshaus/gdk-prasident-kaum-risiko-bei-offnung-von-restaurant-terrassen-65904784" TargetMode="External" /><Relationship Id="rId83" Type="http://schemas.openxmlformats.org/officeDocument/2006/relationships/hyperlink" Target="https://twitter.com/i/web/status/1381589783017832454" TargetMode="External" /><Relationship Id="rId84" Type="http://schemas.openxmlformats.org/officeDocument/2006/relationships/hyperlink" Target="https://twitter.com/i/web/status/1381589783017832454" TargetMode="External" /><Relationship Id="rId85" Type="http://schemas.openxmlformats.org/officeDocument/2006/relationships/hyperlink" Target="https://twitter.com/i/web/status/1381940923563642881" TargetMode="External" /><Relationship Id="rId86" Type="http://schemas.openxmlformats.org/officeDocument/2006/relationships/hyperlink" Target="https://twitter.com/i/web/status/1381882838740566017" TargetMode="External" /><Relationship Id="rId87" Type="http://schemas.openxmlformats.org/officeDocument/2006/relationships/hyperlink" Target="https://twitter.com/i/web/status/1381719217653841925" TargetMode="External" /><Relationship Id="rId88" Type="http://schemas.openxmlformats.org/officeDocument/2006/relationships/hyperlink" Target="https://twitter.com/i/web/status/1381723885129846784" TargetMode="External" /><Relationship Id="rId89" Type="http://schemas.openxmlformats.org/officeDocument/2006/relationships/hyperlink" Target="https://twitter.com/i/web/status/1381882838740566017" TargetMode="External" /><Relationship Id="rId90" Type="http://schemas.openxmlformats.org/officeDocument/2006/relationships/hyperlink" Target="https://twitter.com/i/web/status/1381882838740566017" TargetMode="External" /><Relationship Id="rId91" Type="http://schemas.openxmlformats.org/officeDocument/2006/relationships/hyperlink" Target="https://twitter.com/i/web/status/1381971845453377536" TargetMode="External" /><Relationship Id="rId92" Type="http://schemas.openxmlformats.org/officeDocument/2006/relationships/hyperlink" Target="https://twitter.com/i/web/status/1381982260619051019" TargetMode="External" /><Relationship Id="rId93" Type="http://schemas.openxmlformats.org/officeDocument/2006/relationships/hyperlink" Target="https://twitter.com/i/web/status/1382027617390501888" TargetMode="External" /><Relationship Id="rId94" Type="http://schemas.openxmlformats.org/officeDocument/2006/relationships/hyperlink" Target="https://twitter.com/i/web/status/1382027617390501888" TargetMode="External" /><Relationship Id="rId95" Type="http://schemas.openxmlformats.org/officeDocument/2006/relationships/hyperlink" Target="https://twitter.com/i/web/status/1382036559243935747" TargetMode="External" /><Relationship Id="rId96" Type="http://schemas.openxmlformats.org/officeDocument/2006/relationships/hyperlink" Target="https://twitter.com/i/web/status/1382036559243935747" TargetMode="External" /><Relationship Id="rId97" Type="http://schemas.openxmlformats.org/officeDocument/2006/relationships/hyperlink" Target="https://twitter.com/i/web/status/1382036559243935747" TargetMode="External" /><Relationship Id="rId98" Type="http://schemas.openxmlformats.org/officeDocument/2006/relationships/hyperlink" Target="https://twitter.com/i/web/status/1382036559243935747" TargetMode="External" /><Relationship Id="rId99" Type="http://schemas.openxmlformats.org/officeDocument/2006/relationships/hyperlink" Target="https://twitter.com/i/web/status/1382036559243935747" TargetMode="External" /><Relationship Id="rId100" Type="http://schemas.openxmlformats.org/officeDocument/2006/relationships/hyperlink" Target="https://twitter.com/i/web/status/1382036559243935747" TargetMode="External" /><Relationship Id="rId101" Type="http://schemas.openxmlformats.org/officeDocument/2006/relationships/hyperlink" Target="https://twitter.com/i/web/status/1382036559243935747" TargetMode="External" /><Relationship Id="rId102" Type="http://schemas.openxmlformats.org/officeDocument/2006/relationships/hyperlink" Target="https://www.nau.ch/politik/bundeshaus/coronavirus-eth-bag-korrigieren-r-wert-von-096-auf-110-65905197" TargetMode="External" /><Relationship Id="rId103" Type="http://schemas.openxmlformats.org/officeDocument/2006/relationships/hyperlink" Target="https://twitter.com/i/web/status/1382050811585429510" TargetMode="External" /><Relationship Id="rId104" Type="http://schemas.openxmlformats.org/officeDocument/2006/relationships/hyperlink" Target="https://twitter.com/i/web/status/1382050811585429510" TargetMode="External" /><Relationship Id="rId105" Type="http://schemas.openxmlformats.org/officeDocument/2006/relationships/hyperlink" Target="https://twitter.com/i/web/status/1382050811585429510" TargetMode="External" /><Relationship Id="rId106" Type="http://schemas.openxmlformats.org/officeDocument/2006/relationships/hyperlink" Target="https://twitter.com/i/web/status/1382050811585429510" TargetMode="External" /><Relationship Id="rId107" Type="http://schemas.openxmlformats.org/officeDocument/2006/relationships/hyperlink" Target="https://twitter.com/i/web/status/1382071047248347139" TargetMode="External" /><Relationship Id="rId108" Type="http://schemas.openxmlformats.org/officeDocument/2006/relationships/hyperlink" Target="https://twitter.com/i/web/status/1382071047248347139" TargetMode="External" /><Relationship Id="rId109" Type="http://schemas.openxmlformats.org/officeDocument/2006/relationships/hyperlink" Target="https://twitter.com/i/web/status/1381235782405525507" TargetMode="External" /><Relationship Id="rId110" Type="http://schemas.openxmlformats.org/officeDocument/2006/relationships/hyperlink" Target="https://www.nau.ch/politik/bundeshaus/coronavirus-eth-bag-korrigieren-r-wert-von-096-auf-110-65905197" TargetMode="External" /><Relationship Id="rId111" Type="http://schemas.openxmlformats.org/officeDocument/2006/relationships/hyperlink" Target="https://twitter.com/i/web/status/1381688104055152641" TargetMode="External" /><Relationship Id="rId112" Type="http://schemas.openxmlformats.org/officeDocument/2006/relationships/hyperlink" Target="https://twitter.com/i/web/status/1382108660478906373" TargetMode="External" /><Relationship Id="rId113" Type="http://schemas.openxmlformats.org/officeDocument/2006/relationships/hyperlink" Target="https://twitter.com/i/web/status/1382108660478906373" TargetMode="External" /><Relationship Id="rId114" Type="http://schemas.openxmlformats.org/officeDocument/2006/relationships/hyperlink" Target="https://twitter.com/i/web/status/1382108660478906373" TargetMode="External" /><Relationship Id="rId115" Type="http://schemas.openxmlformats.org/officeDocument/2006/relationships/hyperlink" Target="https://twitter.com/i/web/status/1382108660478906373" TargetMode="External" /><Relationship Id="rId116" Type="http://schemas.openxmlformats.org/officeDocument/2006/relationships/hyperlink" Target="https://www.nau.ch/politik/bundeshaus/coronavirus-ueli-maurer-fuhlt-sich-in-einer-sekte-65896757" TargetMode="External" /><Relationship Id="rId117" Type="http://schemas.openxmlformats.org/officeDocument/2006/relationships/hyperlink" Target="https://twitter.com/i/web/status/1382213250620686345" TargetMode="External" /><Relationship Id="rId118" Type="http://schemas.openxmlformats.org/officeDocument/2006/relationships/hyperlink" Target="https://twitter.com/i/web/status/1382224817982742529" TargetMode="External" /><Relationship Id="rId119" Type="http://schemas.openxmlformats.org/officeDocument/2006/relationships/hyperlink" Target="https://twitter.com/i/web/status/1380534610732388356" TargetMode="External" /><Relationship Id="rId120" Type="http://schemas.openxmlformats.org/officeDocument/2006/relationships/hyperlink" Target="https://twitter.com/i/web/status/1380534610732388356" TargetMode="External" /><Relationship Id="rId121" Type="http://schemas.openxmlformats.org/officeDocument/2006/relationships/hyperlink" Target="https://twitter.com/i/web/status/1382272775889489921" TargetMode="External" /><Relationship Id="rId122" Type="http://schemas.openxmlformats.org/officeDocument/2006/relationships/hyperlink" Target="https://twitter.com/i/web/status/1382272775889489921" TargetMode="External" /><Relationship Id="rId123" Type="http://schemas.openxmlformats.org/officeDocument/2006/relationships/hyperlink" Target="https://twitter.com/i/web/status/1382281079592255488" TargetMode="External" /><Relationship Id="rId124" Type="http://schemas.openxmlformats.org/officeDocument/2006/relationships/hyperlink" Target="https://www.nau.ch/politik/bundeshaus/anti-terror-gesetz-kritik-an-arthur-honeggers-bundesrats-interview-65906319" TargetMode="External" /><Relationship Id="rId125" Type="http://schemas.openxmlformats.org/officeDocument/2006/relationships/hyperlink" Target="https://twitter.com/i/web/status/1382313595028041729" TargetMode="External" /><Relationship Id="rId126" Type="http://schemas.openxmlformats.org/officeDocument/2006/relationships/hyperlink" Target="https://twitter.com/i/web/status/1382313595028041729" TargetMode="External" /><Relationship Id="rId127" Type="http://schemas.openxmlformats.org/officeDocument/2006/relationships/hyperlink" Target="https://twitter.com/freezone76/status/1382342913573654528" TargetMode="External" /><Relationship Id="rId128" Type="http://schemas.openxmlformats.org/officeDocument/2006/relationships/hyperlink" Target="https://twitter.com/i/web/status/1382348520775168010" TargetMode="External" /><Relationship Id="rId129" Type="http://schemas.openxmlformats.org/officeDocument/2006/relationships/hyperlink" Target="https://twitter.com/i/web/status/1382373058703470601" TargetMode="External" /><Relationship Id="rId130" Type="http://schemas.openxmlformats.org/officeDocument/2006/relationships/hyperlink" Target="https://twitter.com/i/web/status/1381314515388801031" TargetMode="External" /><Relationship Id="rId131" Type="http://schemas.openxmlformats.org/officeDocument/2006/relationships/hyperlink" Target="https://twitter.com/i/web/status/1382373709504081928" TargetMode="External" /><Relationship Id="rId132" Type="http://schemas.openxmlformats.org/officeDocument/2006/relationships/hyperlink" Target="https://twitter.com/i/web/status/1382383204179529733" TargetMode="External" /><Relationship Id="rId133" Type="http://schemas.openxmlformats.org/officeDocument/2006/relationships/hyperlink" Target="https://twitter.com/i/web/status/1382390329668726785" TargetMode="External" /><Relationship Id="rId134" Type="http://schemas.openxmlformats.org/officeDocument/2006/relationships/hyperlink" Target="https://twitter.com/i/web/status/1381696294054469642" TargetMode="External" /><Relationship Id="rId135" Type="http://schemas.openxmlformats.org/officeDocument/2006/relationships/hyperlink" Target="https://www.nau.ch/politik/bundeshaus/coronavirus-kinos-zoos-und-fitnesscenter-offnen-wieder-65906634" TargetMode="External" /><Relationship Id="rId136" Type="http://schemas.openxmlformats.org/officeDocument/2006/relationships/hyperlink" Target="https://twitter.com/i/web/status/1382400466596859905" TargetMode="External" /><Relationship Id="rId137" Type="http://schemas.openxmlformats.org/officeDocument/2006/relationships/hyperlink" Target="https://twitter.com/i/web/status/1382411648086999043" TargetMode="External" /><Relationship Id="rId138" Type="http://schemas.openxmlformats.org/officeDocument/2006/relationships/hyperlink" Target="https://twitter.com/i/web/status/1382411648086999043" TargetMode="External" /><Relationship Id="rId139" Type="http://schemas.openxmlformats.org/officeDocument/2006/relationships/hyperlink" Target="https://twitter.com/i/web/status/1382415519509282817" TargetMode="External" /><Relationship Id="rId140" Type="http://schemas.openxmlformats.org/officeDocument/2006/relationships/hyperlink" Target="https://twitter.com/i/web/status/1382416798826528775" TargetMode="External" /><Relationship Id="rId141" Type="http://schemas.openxmlformats.org/officeDocument/2006/relationships/hyperlink" Target="https://twitter.com/i/web/status/1382416798826528775" TargetMode="External" /><Relationship Id="rId142" Type="http://schemas.openxmlformats.org/officeDocument/2006/relationships/hyperlink" Target="https://twitter.com/i/web/status/1382470401851281411" TargetMode="External" /><Relationship Id="rId143" Type="http://schemas.openxmlformats.org/officeDocument/2006/relationships/hyperlink" Target="https://twitter.com/i/web/status/1382470401851281411" TargetMode="External" /><Relationship Id="rId144" Type="http://schemas.openxmlformats.org/officeDocument/2006/relationships/hyperlink" Target="https://twitter.com/i/web/status/1382535380424097793" TargetMode="External" /><Relationship Id="rId145" Type="http://schemas.openxmlformats.org/officeDocument/2006/relationships/hyperlink" Target="https://www.nau.ch/politik/bundeshaus/stellen-beizen-stuhle-bald-bis-auf-die-strasse-65906597?utm_medium=264&amp;utm_source=usr" TargetMode="External" /><Relationship Id="rId146" Type="http://schemas.openxmlformats.org/officeDocument/2006/relationships/hyperlink" Target="https://www.nau.ch/politik/bundeshaus/stellen-beizen-stuhle-bald-bis-auf-die-strasse-65906597?utm_medium=264&amp;utm_source=usr" TargetMode="External" /><Relationship Id="rId147" Type="http://schemas.openxmlformats.org/officeDocument/2006/relationships/hyperlink" Target="https://www.nau.ch/politik/bundeshaus/stellen-beizen-stuhle-bald-bis-auf-die-strasse-65906597?utm_medium=264&amp;utm_source=usr" TargetMode="External" /><Relationship Id="rId148" Type="http://schemas.openxmlformats.org/officeDocument/2006/relationships/hyperlink" Target="https://twitter.com/i/web/status/1381916793585995776" TargetMode="External" /><Relationship Id="rId149" Type="http://schemas.openxmlformats.org/officeDocument/2006/relationships/hyperlink" Target="https://twitter.com/i/web/status/1381381152808783877" TargetMode="External" /><Relationship Id="rId150" Type="http://schemas.openxmlformats.org/officeDocument/2006/relationships/hyperlink" Target="https://twitter.com/i/web/status/1381601322298966016" TargetMode="External" /><Relationship Id="rId151" Type="http://schemas.openxmlformats.org/officeDocument/2006/relationships/hyperlink" Target="https://twitter.com/i/web/status/1381381152808783877" TargetMode="External" /><Relationship Id="rId152" Type="http://schemas.openxmlformats.org/officeDocument/2006/relationships/hyperlink" Target="https://twitter.com/i/web/status/1381601322298966016" TargetMode="External" /><Relationship Id="rId153" Type="http://schemas.openxmlformats.org/officeDocument/2006/relationships/hyperlink" Target="https://twitter.com/i/web/status/1381601322298966016" TargetMode="External" /><Relationship Id="rId154" Type="http://schemas.openxmlformats.org/officeDocument/2006/relationships/hyperlink" Target="https://twitter.com/i/web/status/1381381152808783877" TargetMode="External" /><Relationship Id="rId155" Type="http://schemas.openxmlformats.org/officeDocument/2006/relationships/hyperlink" Target="https://twitter.com/i/web/status/1381601322298966016" TargetMode="External" /><Relationship Id="rId156" Type="http://schemas.openxmlformats.org/officeDocument/2006/relationships/hyperlink" Target="https://twitter.com/i/web/status/1382600901324632065" TargetMode="External" /><Relationship Id="rId157" Type="http://schemas.openxmlformats.org/officeDocument/2006/relationships/hyperlink" Target="https://twitter.com/i/web/status/1382600901324632065" TargetMode="External" /><Relationship Id="rId158" Type="http://schemas.openxmlformats.org/officeDocument/2006/relationships/hyperlink" Target="https://twitter.com/i/web/status/1382600901324632065" TargetMode="External" /><Relationship Id="rId159" Type="http://schemas.openxmlformats.org/officeDocument/2006/relationships/hyperlink" Target="https://twitter.com/i/web/status/1382600901324632065" TargetMode="External" /><Relationship Id="rId160" Type="http://schemas.openxmlformats.org/officeDocument/2006/relationships/hyperlink" Target="https://twitter.com/i/web/status/1382600901324632065" TargetMode="External" /><Relationship Id="rId161" Type="http://schemas.openxmlformats.org/officeDocument/2006/relationships/hyperlink" Target="https://twitter.com/i/web/status/1382616456366583808" TargetMode="External" /><Relationship Id="rId162" Type="http://schemas.openxmlformats.org/officeDocument/2006/relationships/hyperlink" Target="https://twitter.com/i/web/status/1382625851951439872" TargetMode="External" /><Relationship Id="rId163" Type="http://schemas.openxmlformats.org/officeDocument/2006/relationships/hyperlink" Target="https://twitter.com/i/web/status/1382280592612540420" TargetMode="External" /><Relationship Id="rId164" Type="http://schemas.openxmlformats.org/officeDocument/2006/relationships/hyperlink" Target="https://twitter.com/i/web/status/1382280592612540420" TargetMode="External" /><Relationship Id="rId165" Type="http://schemas.openxmlformats.org/officeDocument/2006/relationships/hyperlink" Target="https://twitter.com/i/web/status/1382634908565307394" TargetMode="External" /><Relationship Id="rId166" Type="http://schemas.openxmlformats.org/officeDocument/2006/relationships/hyperlink" Target="https://twitter.com/i/web/status/1382635822961278976" TargetMode="External" /><Relationship Id="rId167" Type="http://schemas.openxmlformats.org/officeDocument/2006/relationships/hyperlink" Target="https://twitter.com/i/web/status/1382635822961278976" TargetMode="External" /><Relationship Id="rId168" Type="http://schemas.openxmlformats.org/officeDocument/2006/relationships/hyperlink" Target="https://twitter.com/i/web/status/1382650511330054146" TargetMode="External" /><Relationship Id="rId169" Type="http://schemas.openxmlformats.org/officeDocument/2006/relationships/hyperlink" Target="https://twitter.com/i/web/status/1381609138082488324" TargetMode="External" /><Relationship Id="rId170" Type="http://schemas.openxmlformats.org/officeDocument/2006/relationships/hyperlink" Target="https://twitter.com/i/web/status/1382627788952379393" TargetMode="External" /><Relationship Id="rId171" Type="http://schemas.openxmlformats.org/officeDocument/2006/relationships/hyperlink" Target="https://twitter.com/i/web/status/1382714369776222208" TargetMode="External" /><Relationship Id="rId172" Type="http://schemas.openxmlformats.org/officeDocument/2006/relationships/hyperlink" Target="https://twitter.com/i/web/status/1382590311885639680" TargetMode="External" /><Relationship Id="rId173" Type="http://schemas.openxmlformats.org/officeDocument/2006/relationships/hyperlink" Target="https://twitter.com/i/web/status/1382407608905175044" TargetMode="External" /><Relationship Id="rId174" Type="http://schemas.openxmlformats.org/officeDocument/2006/relationships/hyperlink" Target="https://twitter.com/i/web/status/1382736741191278597" TargetMode="External" /><Relationship Id="rId175" Type="http://schemas.openxmlformats.org/officeDocument/2006/relationships/hyperlink" Target="https://www.srf.ch/news/schweiz/coronatests-im-bundeshaus-jedes-dritte-ratsmitglied-liess-den-spucktest-aus" TargetMode="External" /><Relationship Id="rId176" Type="http://schemas.openxmlformats.org/officeDocument/2006/relationships/hyperlink" Target="https://twitter.com/i/web/status/1382713344449261569" TargetMode="External" /><Relationship Id="rId177" Type="http://schemas.openxmlformats.org/officeDocument/2006/relationships/hyperlink" Target="https://twitter.com/i/web/status/1382713344449261569" TargetMode="External" /><Relationship Id="rId178" Type="http://schemas.openxmlformats.org/officeDocument/2006/relationships/hyperlink" Target="https://twitter.com/i/web/status/1382713344449261569" TargetMode="External" /><Relationship Id="rId179" Type="http://schemas.openxmlformats.org/officeDocument/2006/relationships/hyperlink" Target="https://twitter.com/i/web/status/1382713344449261569" TargetMode="External" /><Relationship Id="rId180" Type="http://schemas.openxmlformats.org/officeDocument/2006/relationships/hyperlink" Target="https://twitter.com/i/web/status/1382742820725874693" TargetMode="External" /><Relationship Id="rId181" Type="http://schemas.openxmlformats.org/officeDocument/2006/relationships/hyperlink" Target="https://twitter.com/i/web/status/1382742820725874693" TargetMode="External" /><Relationship Id="rId182" Type="http://schemas.openxmlformats.org/officeDocument/2006/relationships/hyperlink" Target="https://twitter.com/i/web/status/1382742820725874693" TargetMode="External" /><Relationship Id="rId183" Type="http://schemas.openxmlformats.org/officeDocument/2006/relationships/hyperlink" Target="https://twitter.com/i/web/status/1381629672845369344" TargetMode="External" /><Relationship Id="rId184" Type="http://schemas.openxmlformats.org/officeDocument/2006/relationships/hyperlink" Target="https://twitter.com/i/web/status/1381639560824754186" TargetMode="External" /><Relationship Id="rId185" Type="http://schemas.openxmlformats.org/officeDocument/2006/relationships/hyperlink" Target="https://twitter.com/i/web/status/1382742820725874693" TargetMode="External" /><Relationship Id="rId186" Type="http://schemas.openxmlformats.org/officeDocument/2006/relationships/hyperlink" Target="https://wemakeit.com/projects/frauensession-im-bundeshaus?locale=de" TargetMode="External" /><Relationship Id="rId187" Type="http://schemas.openxmlformats.org/officeDocument/2006/relationships/hyperlink" Target="https://wemakeit.com/projects/frauensession-im-bundeshaus?locale=de" TargetMode="External" /><Relationship Id="rId188" Type="http://schemas.openxmlformats.org/officeDocument/2006/relationships/hyperlink" Target="https://wemakeit.com/projects/frauensession-im-bundeshaus?locale=de" TargetMode="External" /><Relationship Id="rId189" Type="http://schemas.openxmlformats.org/officeDocument/2006/relationships/hyperlink" Target="https://twitter.com/i/web/status/1382968007354429442" TargetMode="External" /><Relationship Id="rId190" Type="http://schemas.openxmlformats.org/officeDocument/2006/relationships/hyperlink" Target="https://twitter.com/parlch/status/1372168259647201284" TargetMode="External" /><Relationship Id="rId191" Type="http://schemas.openxmlformats.org/officeDocument/2006/relationships/hyperlink" Target="https://twitter.com/i/web/status/1382974915276525568" TargetMode="External" /><Relationship Id="rId192" Type="http://schemas.openxmlformats.org/officeDocument/2006/relationships/hyperlink" Target="https://twitter.com/i/web/status/1382989888409251841" TargetMode="External" /><Relationship Id="rId193" Type="http://schemas.openxmlformats.org/officeDocument/2006/relationships/hyperlink" Target="https://twitter.com/i/web/status/1383011008541822979" TargetMode="External" /><Relationship Id="rId194" Type="http://schemas.openxmlformats.org/officeDocument/2006/relationships/hyperlink" Target="http://dlvr.it/RxHy5G" TargetMode="External" /><Relationship Id="rId195" Type="http://schemas.openxmlformats.org/officeDocument/2006/relationships/hyperlink" Target="http://dlvr.it/RxHy7x" TargetMode="External" /><Relationship Id="rId196" Type="http://schemas.openxmlformats.org/officeDocument/2006/relationships/hyperlink" Target="http://dlvr.it/RxHy89" TargetMode="External" /><Relationship Id="rId197" Type="http://schemas.openxmlformats.org/officeDocument/2006/relationships/hyperlink" Target="http://dlvr.it/RxJ5Vq" TargetMode="External" /><Relationship Id="rId198" Type="http://schemas.openxmlformats.org/officeDocument/2006/relationships/hyperlink" Target="http://dlvr.it/RxJRXZ" TargetMode="External" /><Relationship Id="rId199" Type="http://schemas.openxmlformats.org/officeDocument/2006/relationships/hyperlink" Target="http://dlvr.it/RxKFY1" TargetMode="External" /><Relationship Id="rId200" Type="http://schemas.openxmlformats.org/officeDocument/2006/relationships/hyperlink" Target="http://dlvr.it/RxKS21" TargetMode="External" /><Relationship Id="rId201" Type="http://schemas.openxmlformats.org/officeDocument/2006/relationships/hyperlink" Target="http://dlvr.it/RxKS3c" TargetMode="External" /><Relationship Id="rId202" Type="http://schemas.openxmlformats.org/officeDocument/2006/relationships/hyperlink" Target="http://dlvr.it/RxKfwF" TargetMode="External" /><Relationship Id="rId203" Type="http://schemas.openxmlformats.org/officeDocument/2006/relationships/hyperlink" Target="http://dlvr.it/RxTrQK" TargetMode="External" /><Relationship Id="rId204" Type="http://schemas.openxmlformats.org/officeDocument/2006/relationships/hyperlink" Target="http://dlvr.it/RxVGm2" TargetMode="External" /><Relationship Id="rId205" Type="http://schemas.openxmlformats.org/officeDocument/2006/relationships/hyperlink" Target="http://dlvr.it/RxVGrs" TargetMode="External" /><Relationship Id="rId206" Type="http://schemas.openxmlformats.org/officeDocument/2006/relationships/hyperlink" Target="http://dlvr.it/RxY9Qb" TargetMode="External" /><Relationship Id="rId207" Type="http://schemas.openxmlformats.org/officeDocument/2006/relationships/hyperlink" Target="http://dlvr.it/RxYN5X" TargetMode="External" /><Relationship Id="rId208" Type="http://schemas.openxmlformats.org/officeDocument/2006/relationships/hyperlink" Target="http://dlvr.it/RxYXzn" TargetMode="External" /><Relationship Id="rId209" Type="http://schemas.openxmlformats.org/officeDocument/2006/relationships/hyperlink" Target="http://dlvr.it/RxYY6z" TargetMode="External" /><Relationship Id="rId210" Type="http://schemas.openxmlformats.org/officeDocument/2006/relationships/hyperlink" Target="http://dlvr.it/RxZ8Yx" TargetMode="External" /><Relationship Id="rId211" Type="http://schemas.openxmlformats.org/officeDocument/2006/relationships/hyperlink" Target="http://dlvr.it/RxZLSQ" TargetMode="External" /><Relationship Id="rId212" Type="http://schemas.openxmlformats.org/officeDocument/2006/relationships/hyperlink" Target="http://dlvr.it/RxZbLp" TargetMode="External" /><Relationship Id="rId213" Type="http://schemas.openxmlformats.org/officeDocument/2006/relationships/hyperlink" Target="http://dlvr.it/RxZbMR" TargetMode="External" /><Relationship Id="rId214" Type="http://schemas.openxmlformats.org/officeDocument/2006/relationships/hyperlink" Target="http://dlvr.it/RxdLfN" TargetMode="External" /><Relationship Id="rId215" Type="http://schemas.openxmlformats.org/officeDocument/2006/relationships/hyperlink" Target="http://dlvr.it/RxdLfs" TargetMode="External" /><Relationship Id="rId216" Type="http://schemas.openxmlformats.org/officeDocument/2006/relationships/hyperlink" Target="http://dlvr.it/RxdLg0" TargetMode="External" /><Relationship Id="rId217" Type="http://schemas.openxmlformats.org/officeDocument/2006/relationships/hyperlink" Target="http://dlvr.it/Rxdbrm" TargetMode="External" /><Relationship Id="rId218" Type="http://schemas.openxmlformats.org/officeDocument/2006/relationships/hyperlink" Target="http://dlvr.it/Rxdbvs" TargetMode="External" /><Relationship Id="rId219" Type="http://schemas.openxmlformats.org/officeDocument/2006/relationships/hyperlink" Target="http://dlvr.it/Rxdbvx" TargetMode="External" /><Relationship Id="rId220" Type="http://schemas.openxmlformats.org/officeDocument/2006/relationships/hyperlink" Target="http://dlvr.it/Rxdbw5" TargetMode="External" /><Relationship Id="rId221" Type="http://schemas.openxmlformats.org/officeDocument/2006/relationships/hyperlink" Target="http://dlvr.it/RxdbwG" TargetMode="External" /><Relationship Id="rId222" Type="http://schemas.openxmlformats.org/officeDocument/2006/relationships/hyperlink" Target="http://dlvr.it/RxdbwN" TargetMode="External" /><Relationship Id="rId223" Type="http://schemas.openxmlformats.org/officeDocument/2006/relationships/hyperlink" Target="http://dlvr.it/RxdbwS" TargetMode="External" /><Relationship Id="rId224" Type="http://schemas.openxmlformats.org/officeDocument/2006/relationships/hyperlink" Target="http://dlvr.it/RxdbwZ" TargetMode="External" /><Relationship Id="rId225" Type="http://schemas.openxmlformats.org/officeDocument/2006/relationships/hyperlink" Target="http://dlvr.it/RxdqbY" TargetMode="External" /><Relationship Id="rId226" Type="http://schemas.openxmlformats.org/officeDocument/2006/relationships/hyperlink" Target="http://dlvr.it/Rxdqcd" TargetMode="External" /><Relationship Id="rId227" Type="http://schemas.openxmlformats.org/officeDocument/2006/relationships/hyperlink" Target="http://dlvr.it/RxfhZC" TargetMode="External" /><Relationship Id="rId228" Type="http://schemas.openxmlformats.org/officeDocument/2006/relationships/hyperlink" Target="http://dlvr.it/Rxfhff" TargetMode="External" /><Relationship Id="rId229" Type="http://schemas.openxmlformats.org/officeDocument/2006/relationships/hyperlink" Target="http://dlvr.it/RxjVcV" TargetMode="External" /><Relationship Id="rId230" Type="http://schemas.openxmlformats.org/officeDocument/2006/relationships/hyperlink" Target="http://dlvr.it/Rxjg38" TargetMode="External" /><Relationship Id="rId231" Type="http://schemas.openxmlformats.org/officeDocument/2006/relationships/hyperlink" Target="http://dlvr.it/Rxjg3p" TargetMode="External" /><Relationship Id="rId232" Type="http://schemas.openxmlformats.org/officeDocument/2006/relationships/hyperlink" Target="http://dlvr.it/RxjsBT" TargetMode="External" /><Relationship Id="rId233" Type="http://schemas.openxmlformats.org/officeDocument/2006/relationships/hyperlink" Target="https://twitter.com/i/web/status/1382655703416926212" TargetMode="External" /><Relationship Id="rId234" Type="http://schemas.openxmlformats.org/officeDocument/2006/relationships/hyperlink" Target="http://dlvr.it/RxkSpV" TargetMode="External" /><Relationship Id="rId235" Type="http://schemas.openxmlformats.org/officeDocument/2006/relationships/hyperlink" Target="http://dlvr.it/RxkSrF" TargetMode="External" /><Relationship Id="rId236" Type="http://schemas.openxmlformats.org/officeDocument/2006/relationships/hyperlink" Target="https://twitter.com/i/web/status/1382716603989590018" TargetMode="External" /><Relationship Id="rId237" Type="http://schemas.openxmlformats.org/officeDocument/2006/relationships/hyperlink" Target="http://dlvr.it/Rxkw4t" TargetMode="External" /><Relationship Id="rId238" Type="http://schemas.openxmlformats.org/officeDocument/2006/relationships/hyperlink" Target="http://dlvr.it/RxlzhF" TargetMode="External" /><Relationship Id="rId239" Type="http://schemas.openxmlformats.org/officeDocument/2006/relationships/hyperlink" Target="http://dlvr.it/Rxn9lD" TargetMode="External" /><Relationship Id="rId240" Type="http://schemas.openxmlformats.org/officeDocument/2006/relationships/hyperlink" Target="http://dlvr.it/Rxn9q7" TargetMode="External" /><Relationship Id="rId241" Type="http://schemas.openxmlformats.org/officeDocument/2006/relationships/hyperlink" Target="https://twitter.com/i/web/status/1383031300362096643" TargetMode="External" /><Relationship Id="rId242" Type="http://schemas.openxmlformats.org/officeDocument/2006/relationships/hyperlink" Target="https://twitter.com/i/web/status/1382815495393525766" TargetMode="External" /><Relationship Id="rId243" Type="http://schemas.openxmlformats.org/officeDocument/2006/relationships/hyperlink" Target="https://twitter.com/i/web/status/1381916793585995776" TargetMode="External" /><Relationship Id="rId244" Type="http://schemas.openxmlformats.org/officeDocument/2006/relationships/hyperlink" Target="https://twitter.com/i/web/status/1381972938421792772" TargetMode="External" /><Relationship Id="rId245" Type="http://schemas.openxmlformats.org/officeDocument/2006/relationships/hyperlink" Target="https://twitter.com/i/web/status/1381489934310211584" TargetMode="External" /><Relationship Id="rId246" Type="http://schemas.openxmlformats.org/officeDocument/2006/relationships/hyperlink" Target="https://twitter.com/i/web/status/1381916526593384448" TargetMode="External" /><Relationship Id="rId247" Type="http://schemas.openxmlformats.org/officeDocument/2006/relationships/hyperlink" Target="https://twitter.com/i/web/status/1382212577585987586" TargetMode="External" /><Relationship Id="rId248" Type="http://schemas.openxmlformats.org/officeDocument/2006/relationships/hyperlink" Target="https://twitter.com/i/web/status/1382216822221647872" TargetMode="External" /><Relationship Id="rId249" Type="http://schemas.openxmlformats.org/officeDocument/2006/relationships/hyperlink" Target="https://twitter.com/i/web/status/1382585993895817219" TargetMode="External" /><Relationship Id="rId250" Type="http://schemas.openxmlformats.org/officeDocument/2006/relationships/hyperlink" Target="https://twitter.com/i/web/status/1382581818197741568" TargetMode="External" /><Relationship Id="rId251" Type="http://schemas.openxmlformats.org/officeDocument/2006/relationships/hyperlink" Target="https://twitter.com/i/web/status/1382584312797757440" TargetMode="External" /><Relationship Id="rId252" Type="http://schemas.openxmlformats.org/officeDocument/2006/relationships/hyperlink" Target="https://twitter.com/i/web/status/1380454482845310977" TargetMode="External" /><Relationship Id="rId253" Type="http://schemas.openxmlformats.org/officeDocument/2006/relationships/hyperlink" Target="https://twitter.com/i/web/status/1383048663224754188" TargetMode="External" /><Relationship Id="rId254" Type="http://schemas.openxmlformats.org/officeDocument/2006/relationships/hyperlink" Target="https://twitter.com/i/web/status/1380453120455639040" TargetMode="External" /><Relationship Id="rId255" Type="http://schemas.openxmlformats.org/officeDocument/2006/relationships/hyperlink" Target="https://twitter.com/i/web/status/1380851949151657989" TargetMode="External" /><Relationship Id="rId256" Type="http://schemas.openxmlformats.org/officeDocument/2006/relationships/hyperlink" Target="https://twitter.com/i/web/status/1383047147877195776" TargetMode="External" /><Relationship Id="rId257" Type="http://schemas.openxmlformats.org/officeDocument/2006/relationships/hyperlink" Target="https://twitter.com/i/web/status/1383071846938124288" TargetMode="External" /><Relationship Id="rId258" Type="http://schemas.openxmlformats.org/officeDocument/2006/relationships/hyperlink" Target="https://www.srf.ch/news/schweiz/coronatests-im-bundeshaus-jedes-dritte-ratsmitglied-liess-den-spucktest-aus" TargetMode="External" /><Relationship Id="rId259" Type="http://schemas.openxmlformats.org/officeDocument/2006/relationships/hyperlink" Target="https://www.srf.ch/news/schweiz/coronatests-im-bundeshaus-jedes-dritte-ratsmitglied-liess-den-spucktest-aus" TargetMode="External" /><Relationship Id="rId260" Type="http://schemas.openxmlformats.org/officeDocument/2006/relationships/hyperlink" Target="https://www.srf.ch/news/schweiz/coronatests-im-bundeshaus-jedes-dritte-ratsmitglied-liess-den-spucktest-aus" TargetMode="External" /><Relationship Id="rId261" Type="http://schemas.openxmlformats.org/officeDocument/2006/relationships/hyperlink" Target="https://www.nau.ch/politik/bundeshaus/svp-kritisiert-intensivbetten-abbau-pfleger-wehren-sich-65907926" TargetMode="External" /><Relationship Id="rId262" Type="http://schemas.openxmlformats.org/officeDocument/2006/relationships/hyperlink" Target="https://www.nau.ch/politik/bundeshaus/svp-kritisiert-intensivbetten-abbau-pfleger-wehren-sich-65907926" TargetMode="External" /><Relationship Id="rId263" Type="http://schemas.openxmlformats.org/officeDocument/2006/relationships/hyperlink" Target="https://www.nau.ch/politik/bundeshaus/svp-kritisiert-intensivbetten-abbau-pfleger-wehren-sich-65907926" TargetMode="External" /><Relationship Id="rId264" Type="http://schemas.openxmlformats.org/officeDocument/2006/relationships/hyperlink" Target="https://www.nau.ch/politik/bundeshaus/svp-kritisiert-intensivbetten-abbau-pfleger-wehren-sich-65907926" TargetMode="External" /><Relationship Id="rId265" Type="http://schemas.openxmlformats.org/officeDocument/2006/relationships/hyperlink" Target="https://www.nau.ch/politik/bundeshaus/das-steckt-dahinter-r-wert-erneut-nach-unten-korrigiert-65903760" TargetMode="External" /><Relationship Id="rId266" Type="http://schemas.openxmlformats.org/officeDocument/2006/relationships/hyperlink" Target="https://twitter.com/i/web/status/1381664159272726532" TargetMode="External" /><Relationship Id="rId267" Type="http://schemas.openxmlformats.org/officeDocument/2006/relationships/hyperlink" Target="https://twitter.com/i/web/status/1381985971357507587" TargetMode="External" /><Relationship Id="rId268" Type="http://schemas.openxmlformats.org/officeDocument/2006/relationships/hyperlink" Target="https://twitter.com/i/web/status/1381995438488829961" TargetMode="External" /><Relationship Id="rId269" Type="http://schemas.openxmlformats.org/officeDocument/2006/relationships/hyperlink" Target="https://www.nau.ch/politik/bundeshaus/coronavirus-eth-bag-korrigieren-r-wert-von-096-auf-110-65905197" TargetMode="External" /><Relationship Id="rId270" Type="http://schemas.openxmlformats.org/officeDocument/2006/relationships/hyperlink" Target="https://www.nau.ch/politik/bundeshaus/svp-kritisiert-intensivbetten-abbau-pfleger-wehren-sich-65907926" TargetMode="External" /><Relationship Id="rId271" Type="http://schemas.openxmlformats.org/officeDocument/2006/relationships/hyperlink" Target="https://www.nau.ch/politik/bundeshaus/svp-kritisiert-intensivbetten-abbau-pfleger-wehren-sich-65907926" TargetMode="External" /><Relationship Id="rId272" Type="http://schemas.openxmlformats.org/officeDocument/2006/relationships/hyperlink" Target="https://www.nau.ch/politik/bundeshaus/svp-kritisiert-intensivbetten-abbau-pfleger-wehren-sich-65907926" TargetMode="External" /><Relationship Id="rId273" Type="http://schemas.openxmlformats.org/officeDocument/2006/relationships/hyperlink" Target="https://www.nau.ch/politik/bundeshaus/svp-kritisiert-intensivbetten-abbau-pfleger-wehren-sich-65907926" TargetMode="External" /><Relationship Id="rId274" Type="http://schemas.openxmlformats.org/officeDocument/2006/relationships/hyperlink" Target="https://twitter.com/i/web/status/1383141785065697284" TargetMode="External" /><Relationship Id="rId275" Type="http://schemas.openxmlformats.org/officeDocument/2006/relationships/hyperlink" Target="https://twitter.com/i/web/status/1383143702005231617" TargetMode="External" /><Relationship Id="rId276" Type="http://schemas.openxmlformats.org/officeDocument/2006/relationships/hyperlink" Target="https://twitter.com/i/web/status/1381969367047446536" TargetMode="External" /><Relationship Id="rId277" Type="http://schemas.openxmlformats.org/officeDocument/2006/relationships/hyperlink" Target="https://twitter.com/i/web/status/1383143702005231617" TargetMode="External" /><Relationship Id="rId278" Type="http://schemas.openxmlformats.org/officeDocument/2006/relationships/hyperlink" Target="https://twitter.com/i/web/status/1383143702005231617" TargetMode="External" /><Relationship Id="rId279" Type="http://schemas.openxmlformats.org/officeDocument/2006/relationships/hyperlink" Target="https://twitter.com/i/web/status/1381609629667500035" TargetMode="External" /><Relationship Id="rId280" Type="http://schemas.openxmlformats.org/officeDocument/2006/relationships/hyperlink" Target="https://www.nau.ch/politik/bundeshaus/coronavirus-eth-bag-korrigieren-r-wert-von-096-auf-110-65905197" TargetMode="External" /><Relationship Id="rId281" Type="http://schemas.openxmlformats.org/officeDocument/2006/relationships/hyperlink" Target="https://www.nau.ch/politik/bundeshaus/svp-kritisiert-intensivbetten-abbau-pfleger-wehren-sich-65907926" TargetMode="External" /><Relationship Id="rId282" Type="http://schemas.openxmlformats.org/officeDocument/2006/relationships/hyperlink" Target="https://www.nau.ch/politik/bundeshaus/svp-kritisiert-intensivbetten-abbau-pfleger-wehren-sich-65907926" TargetMode="External" /><Relationship Id="rId283" Type="http://schemas.openxmlformats.org/officeDocument/2006/relationships/hyperlink" Target="https://www.nau.ch/politik/bundeshaus/svp-kritisiert-intensivbetten-abbau-pfleger-wehren-sich-65907926" TargetMode="External" /><Relationship Id="rId284" Type="http://schemas.openxmlformats.org/officeDocument/2006/relationships/hyperlink" Target="https://www.nau.ch/politik/bundeshaus/svp-kritisiert-intensivbetten-abbau-pfleger-wehren-sich-65907926" TargetMode="External" /><Relationship Id="rId285" Type="http://schemas.openxmlformats.org/officeDocument/2006/relationships/hyperlink" Target="https://twitter.com/i/web/status/1382607233616388102" TargetMode="External" /><Relationship Id="rId286" Type="http://schemas.openxmlformats.org/officeDocument/2006/relationships/hyperlink" Target="https://twitter.com/i/web/status/1381222084853047307" TargetMode="External" /><Relationship Id="rId287" Type="http://schemas.openxmlformats.org/officeDocument/2006/relationships/hyperlink" Target="https://www.nau.ch/politik/bundeshaus/svp-kritisiert-intensivbetten-abbau-pfleger-wehren-sich-65907926" TargetMode="External" /><Relationship Id="rId288" Type="http://schemas.openxmlformats.org/officeDocument/2006/relationships/hyperlink" Target="https://www.nau.ch/politik/bundeshaus/svp-kritisiert-intensivbetten-abbau-pfleger-wehren-sich-65907926" TargetMode="External" /><Relationship Id="rId289" Type="http://schemas.openxmlformats.org/officeDocument/2006/relationships/hyperlink" Target="https://twitter.com/i/web/status/1381222084853047307" TargetMode="External" /><Relationship Id="rId290" Type="http://schemas.openxmlformats.org/officeDocument/2006/relationships/hyperlink" Target="https://www.nau.ch/politik/bundeshaus/svp-kritisiert-intensivbetten-abbau-pfleger-wehren-sich-65907926" TargetMode="External" /><Relationship Id="rId291" Type="http://schemas.openxmlformats.org/officeDocument/2006/relationships/hyperlink" Target="https://www.nau.ch/politik/bundeshaus/svp-kritisiert-intensivbetten-abbau-pfleger-wehren-sich-65907926" TargetMode="External" /><Relationship Id="rId292" Type="http://schemas.openxmlformats.org/officeDocument/2006/relationships/hyperlink" Target="https://www.nau.ch/politik/bundeshaus/svp-kritisiert-intensivbetten-abbau-pfleger-wehren-sich-65907926" TargetMode="External" /><Relationship Id="rId293" Type="http://schemas.openxmlformats.org/officeDocument/2006/relationships/hyperlink" Target="https://www.nau.ch/politik/bundeshaus/svp-kritisiert-intensivbetten-abbau-pfleger-wehren-sich-65907926" TargetMode="External" /><Relationship Id="rId294" Type="http://schemas.openxmlformats.org/officeDocument/2006/relationships/hyperlink" Target="https://www.nau.ch/politik/bundeshaus/coronavirus-eth-bag-korrigieren-r-wert-von-096-auf-110-65905197" TargetMode="External" /><Relationship Id="rId295" Type="http://schemas.openxmlformats.org/officeDocument/2006/relationships/hyperlink" Target="https://www.nau.ch/politik/bundeshaus/svp-kritisiert-intensivbetten-abbau-pfleger-wehren-sich-65907926" TargetMode="External" /><Relationship Id="rId296" Type="http://schemas.openxmlformats.org/officeDocument/2006/relationships/hyperlink" Target="https://www.nau.ch/politik/bundeshaus/stellen-beizen-stuhle-bald-bis-auf-die-strasse-65906597?utm_medium=264&amp;utm_source=usr" TargetMode="External" /><Relationship Id="rId297" Type="http://schemas.openxmlformats.org/officeDocument/2006/relationships/hyperlink" Target="https://www.nau.ch/politik/bundeshaus/stellen-beizen-stuhle-bald-bis-auf-die-strasse-65906597?utm_medium=264&amp;utm_source=usr" TargetMode="External" /><Relationship Id="rId298" Type="http://schemas.openxmlformats.org/officeDocument/2006/relationships/hyperlink" Target="https://twitter.com/i/web/status/1380460135676575747" TargetMode="External" /><Relationship Id="rId299" Type="http://schemas.openxmlformats.org/officeDocument/2006/relationships/hyperlink" Target="https://twitter.com/i/web/status/1380568512368930821" TargetMode="External" /><Relationship Id="rId300" Type="http://schemas.openxmlformats.org/officeDocument/2006/relationships/hyperlink" Target="https://twitter.com/i/web/status/1380785213568118784" TargetMode="External" /><Relationship Id="rId301" Type="http://schemas.openxmlformats.org/officeDocument/2006/relationships/hyperlink" Target="https://twitter.com/i/web/status/1380835240596414464" TargetMode="External" /><Relationship Id="rId302" Type="http://schemas.openxmlformats.org/officeDocument/2006/relationships/hyperlink" Target="https://twitter.com/i/web/status/1381216134687416323" TargetMode="External" /><Relationship Id="rId303" Type="http://schemas.openxmlformats.org/officeDocument/2006/relationships/hyperlink" Target="https://twitter.com/i/web/status/1381295769634885632" TargetMode="External" /><Relationship Id="rId304" Type="http://schemas.openxmlformats.org/officeDocument/2006/relationships/hyperlink" Target="https://twitter.com/i/web/status/1381599717415616514" TargetMode="External" /><Relationship Id="rId305" Type="http://schemas.openxmlformats.org/officeDocument/2006/relationships/hyperlink" Target="https://twitter.com/i/web/status/1381625303840215041" TargetMode="External" /><Relationship Id="rId306" Type="http://schemas.openxmlformats.org/officeDocument/2006/relationships/hyperlink" Target="https://twitter.com/i/web/status/1381655407899316225" TargetMode="External" /><Relationship Id="rId307" Type="http://schemas.openxmlformats.org/officeDocument/2006/relationships/hyperlink" Target="https://twitter.com/i/web/status/1381682495696076801" TargetMode="External" /><Relationship Id="rId308" Type="http://schemas.openxmlformats.org/officeDocument/2006/relationships/hyperlink" Target="https://twitter.com/i/web/status/1381876887304163328" TargetMode="External" /><Relationship Id="rId309" Type="http://schemas.openxmlformats.org/officeDocument/2006/relationships/hyperlink" Target="https://twitter.com/i/web/status/1382018452248989697" TargetMode="External" /><Relationship Id="rId310" Type="http://schemas.openxmlformats.org/officeDocument/2006/relationships/hyperlink" Target="https://twitter.com/i/web/status/1382192904010145793" TargetMode="External" /><Relationship Id="rId311" Type="http://schemas.openxmlformats.org/officeDocument/2006/relationships/hyperlink" Target="https://twitter.com/i/web/status/1382349833474867200" TargetMode="External" /><Relationship Id="rId312" Type="http://schemas.openxmlformats.org/officeDocument/2006/relationships/hyperlink" Target="https://twitter.com/i/web/status/1382577684509769731" TargetMode="External" /><Relationship Id="rId313" Type="http://schemas.openxmlformats.org/officeDocument/2006/relationships/hyperlink" Target="https://twitter.com/i/web/status/1382604486892531715" TargetMode="External" /><Relationship Id="rId314" Type="http://schemas.openxmlformats.org/officeDocument/2006/relationships/hyperlink" Target="https://twitter.com/i/web/status/1382695418476265484" TargetMode="External" /><Relationship Id="rId315" Type="http://schemas.openxmlformats.org/officeDocument/2006/relationships/hyperlink" Target="https://twitter.com/i/web/status/1382754832017199107" TargetMode="External" /><Relationship Id="rId316" Type="http://schemas.openxmlformats.org/officeDocument/2006/relationships/hyperlink" Target="https://twitter.com/i/web/status/1383080889278681088" TargetMode="External" /><Relationship Id="rId317" Type="http://schemas.openxmlformats.org/officeDocument/2006/relationships/hyperlink" Target="https://twitter.com/i/web/status/1383286567188398083" TargetMode="External" /><Relationship Id="rId318" Type="http://schemas.openxmlformats.org/officeDocument/2006/relationships/hyperlink" Target="https://twitter.com/i/web/status/1381865989474689025" TargetMode="External" /><Relationship Id="rId319" Type="http://schemas.openxmlformats.org/officeDocument/2006/relationships/hyperlink" Target="https://twitter.com/i/web/status/1383287858023178242" TargetMode="External" /><Relationship Id="rId320" Type="http://schemas.openxmlformats.org/officeDocument/2006/relationships/hyperlink" Target="https://twitter.com/i/web/status/1383102172678787076" TargetMode="External" /><Relationship Id="rId321" Type="http://schemas.openxmlformats.org/officeDocument/2006/relationships/hyperlink" Target="https://twitter.com/i/web/status/1383311351255166986" TargetMode="External" /><Relationship Id="rId322" Type="http://schemas.openxmlformats.org/officeDocument/2006/relationships/hyperlink" Target="https://twitter.com/i/web/status/1383330051374997506" TargetMode="External" /><Relationship Id="rId323" Type="http://schemas.openxmlformats.org/officeDocument/2006/relationships/hyperlink" Target="https://twitter.com/i/web/status/1383330051374997506" TargetMode="External" /><Relationship Id="rId324" Type="http://schemas.openxmlformats.org/officeDocument/2006/relationships/hyperlink" Target="https://twitter.com/i/web/status/1383330051374997506" TargetMode="External" /><Relationship Id="rId325" Type="http://schemas.openxmlformats.org/officeDocument/2006/relationships/hyperlink" Target="https://twitter.com/#!/bluebpp/status/1380392077863886850" TargetMode="External" /><Relationship Id="rId326" Type="http://schemas.openxmlformats.org/officeDocument/2006/relationships/hyperlink" Target="https://twitter.com/#!/shinjo55/status/1380432666328186881" TargetMode="External" /><Relationship Id="rId327" Type="http://schemas.openxmlformats.org/officeDocument/2006/relationships/hyperlink" Target="https://twitter.com/#!/shinjo55/status/1380432666328186881" TargetMode="External" /><Relationship Id="rId328" Type="http://schemas.openxmlformats.org/officeDocument/2006/relationships/hyperlink" Target="https://twitter.com/#!/frauenbundch/status/1380453197412728832" TargetMode="External" /><Relationship Id="rId329" Type="http://schemas.openxmlformats.org/officeDocument/2006/relationships/hyperlink" Target="https://twitter.com/#!/rechts_populist/status/1380469162351464451" TargetMode="External" /><Relationship Id="rId330" Type="http://schemas.openxmlformats.org/officeDocument/2006/relationships/hyperlink" Target="https://twitter.com/#!/uschuepbach/status/1380470569435549702" TargetMode="External" /><Relationship Id="rId331" Type="http://schemas.openxmlformats.org/officeDocument/2006/relationships/hyperlink" Target="https://twitter.com/#!/uschuepbach/status/1380470569435549702" TargetMode="External" /><Relationship Id="rId332" Type="http://schemas.openxmlformats.org/officeDocument/2006/relationships/hyperlink" Target="https://twitter.com/#!/uschuepbach/status/1380470569435549702" TargetMode="External" /><Relationship Id="rId333" Type="http://schemas.openxmlformats.org/officeDocument/2006/relationships/hyperlink" Target="https://twitter.com/#!/uschuepbach/status/1380470569435549702" TargetMode="External" /><Relationship Id="rId334" Type="http://schemas.openxmlformats.org/officeDocument/2006/relationships/hyperlink" Target="https://twitter.com/#!/webergobet/status/1380475510560600066" TargetMode="External" /><Relationship Id="rId335" Type="http://schemas.openxmlformats.org/officeDocument/2006/relationships/hyperlink" Target="https://twitter.com/#!/chvuille/status/1380482117021413377" TargetMode="External" /><Relationship Id="rId336" Type="http://schemas.openxmlformats.org/officeDocument/2006/relationships/hyperlink" Target="https://twitter.com/#!/kampagnenleiter/status/1380536641689899011" TargetMode="External" /><Relationship Id="rId337" Type="http://schemas.openxmlformats.org/officeDocument/2006/relationships/hyperlink" Target="https://twitter.com/#!/kampagnenleiter/status/1380536641689899011" TargetMode="External" /><Relationship Id="rId338" Type="http://schemas.openxmlformats.org/officeDocument/2006/relationships/hyperlink" Target="https://twitter.com/#!/kampagnenleiter/status/1380536641689899011" TargetMode="External" /><Relationship Id="rId339" Type="http://schemas.openxmlformats.org/officeDocument/2006/relationships/hyperlink" Target="https://twitter.com/#!/schuhmacherchr2/status/1380564912011902978" TargetMode="External" /><Relationship Id="rId340" Type="http://schemas.openxmlformats.org/officeDocument/2006/relationships/hyperlink" Target="https://twitter.com/#!/schuhmacherchr2/status/1380564912011902978" TargetMode="External" /><Relationship Id="rId341" Type="http://schemas.openxmlformats.org/officeDocument/2006/relationships/hyperlink" Target="https://twitter.com/#!/lisa_christ_/status/1380596166744813575" TargetMode="External" /><Relationship Id="rId342" Type="http://schemas.openxmlformats.org/officeDocument/2006/relationships/hyperlink" Target="https://twitter.com/#!/ragnaros2020/status/1380614318958465026" TargetMode="External" /><Relationship Id="rId343" Type="http://schemas.openxmlformats.org/officeDocument/2006/relationships/hyperlink" Target="https://twitter.com/#!/ragnaros2020/status/1380614318958465026" TargetMode="External" /><Relationship Id="rId344" Type="http://schemas.openxmlformats.org/officeDocument/2006/relationships/hyperlink" Target="https://twitter.com/#!/maria77684911/status/1380630234882539520" TargetMode="External" /><Relationship Id="rId345" Type="http://schemas.openxmlformats.org/officeDocument/2006/relationships/hyperlink" Target="https://twitter.com/#!/jobstwagner/status/1380525688185360384" TargetMode="External" /><Relationship Id="rId346" Type="http://schemas.openxmlformats.org/officeDocument/2006/relationships/hyperlink" Target="https://twitter.com/#!/dailytalk/status/1380737594896613377" TargetMode="External" /><Relationship Id="rId347" Type="http://schemas.openxmlformats.org/officeDocument/2006/relationships/hyperlink" Target="https://twitter.com/#!/dailytalk/status/1380737594896613377" TargetMode="External" /><Relationship Id="rId348" Type="http://schemas.openxmlformats.org/officeDocument/2006/relationships/hyperlink" Target="https://twitter.com/#!/hller6/status/1380784437487677441" TargetMode="External" /><Relationship Id="rId349" Type="http://schemas.openxmlformats.org/officeDocument/2006/relationships/hyperlink" Target="https://twitter.com/#!/hller6/status/1380784437487677441" TargetMode="External" /><Relationship Id="rId350" Type="http://schemas.openxmlformats.org/officeDocument/2006/relationships/hyperlink" Target="https://twitter.com/#!/gorasman/status/1380786960843870210" TargetMode="External" /><Relationship Id="rId351" Type="http://schemas.openxmlformats.org/officeDocument/2006/relationships/hyperlink" Target="https://twitter.com/#!/nzahn42/status/1380793740533624833" TargetMode="External" /><Relationship Id="rId352" Type="http://schemas.openxmlformats.org/officeDocument/2006/relationships/hyperlink" Target="https://twitter.com/#!/ollafischer/status/1380801539682545666" TargetMode="External" /><Relationship Id="rId353" Type="http://schemas.openxmlformats.org/officeDocument/2006/relationships/hyperlink" Target="https://twitter.com/#!/ollafischer/status/1380801539682545666" TargetMode="External" /><Relationship Id="rId354" Type="http://schemas.openxmlformats.org/officeDocument/2006/relationships/hyperlink" Target="https://twitter.com/#!/ollafischer/status/1380801539682545666" TargetMode="External" /><Relationship Id="rId355" Type="http://schemas.openxmlformats.org/officeDocument/2006/relationships/hyperlink" Target="https://twitter.com/#!/frankmenger/status/1380804872010936320" TargetMode="External" /><Relationship Id="rId356" Type="http://schemas.openxmlformats.org/officeDocument/2006/relationships/hyperlink" Target="https://twitter.com/#!/fdp_luzern/status/1380812241633677312" TargetMode="External" /><Relationship Id="rId357" Type="http://schemas.openxmlformats.org/officeDocument/2006/relationships/hyperlink" Target="https://twitter.com/#!/fdp_luzern/status/1380812241633677312" TargetMode="External" /><Relationship Id="rId358" Type="http://schemas.openxmlformats.org/officeDocument/2006/relationships/hyperlink" Target="https://twitter.com/#!/fdp_luzern/status/1380812241633677312" TargetMode="External" /><Relationship Id="rId359" Type="http://schemas.openxmlformats.org/officeDocument/2006/relationships/hyperlink" Target="https://twitter.com/#!/sgruninger/status/1380839729940336640" TargetMode="External" /><Relationship Id="rId360" Type="http://schemas.openxmlformats.org/officeDocument/2006/relationships/hyperlink" Target="https://twitter.com/#!/nicolaforster/status/1380801930524569601" TargetMode="External" /><Relationship Id="rId361" Type="http://schemas.openxmlformats.org/officeDocument/2006/relationships/hyperlink" Target="https://twitter.com/#!/nicolaforster/status/1380870706322415616" TargetMode="External" /><Relationship Id="rId362" Type="http://schemas.openxmlformats.org/officeDocument/2006/relationships/hyperlink" Target="https://twitter.com/#!/grglktrn/status/1380884526742790150" TargetMode="External" /><Relationship Id="rId363" Type="http://schemas.openxmlformats.org/officeDocument/2006/relationships/hyperlink" Target="https://twitter.com/#!/evaherzog_bs/status/1380843950207012864" TargetMode="External" /><Relationship Id="rId364" Type="http://schemas.openxmlformats.org/officeDocument/2006/relationships/hyperlink" Target="https://twitter.com/#!/tomkellerbasel/status/1380884642945974280" TargetMode="External" /><Relationship Id="rId365" Type="http://schemas.openxmlformats.org/officeDocument/2006/relationships/hyperlink" Target="https://twitter.com/#!/yferi/status/1380886648767004689" TargetMode="External" /><Relationship Id="rId366" Type="http://schemas.openxmlformats.org/officeDocument/2006/relationships/hyperlink" Target="https://twitter.com/#!/deville_late/status/1380431033817047041" TargetMode="External" /><Relationship Id="rId367" Type="http://schemas.openxmlformats.org/officeDocument/2006/relationships/hyperlink" Target="https://twitter.com/#!/michellemming/status/1380890645737435137" TargetMode="External" /><Relationship Id="rId368" Type="http://schemas.openxmlformats.org/officeDocument/2006/relationships/hyperlink" Target="https://twitter.com/#!/kurtthomasstoc1/status/1380903219275173897" TargetMode="External" /><Relationship Id="rId369" Type="http://schemas.openxmlformats.org/officeDocument/2006/relationships/hyperlink" Target="https://twitter.com/#!/anninafro/status/1380907397724667907" TargetMode="External" /><Relationship Id="rId370" Type="http://schemas.openxmlformats.org/officeDocument/2006/relationships/hyperlink" Target="https://twitter.com/#!/jostjost4/status/1380923906731675653" TargetMode="External" /><Relationship Id="rId371" Type="http://schemas.openxmlformats.org/officeDocument/2006/relationships/hyperlink" Target="https://twitter.com/#!/kallipygos4/status/1380952541396107266" TargetMode="External" /><Relationship Id="rId372" Type="http://schemas.openxmlformats.org/officeDocument/2006/relationships/hyperlink" Target="https://twitter.com/#!/hm01869/status/1380969574556962817" TargetMode="External" /><Relationship Id="rId373" Type="http://schemas.openxmlformats.org/officeDocument/2006/relationships/hyperlink" Target="https://twitter.com/#!/culturcafebrig/status/1380973450538401794" TargetMode="External" /><Relationship Id="rId374" Type="http://schemas.openxmlformats.org/officeDocument/2006/relationships/hyperlink" Target="https://twitter.com/#!/waschbar21/status/1381001728074612739" TargetMode="External" /><Relationship Id="rId375" Type="http://schemas.openxmlformats.org/officeDocument/2006/relationships/hyperlink" Target="https://twitter.com/#!/hasscho/status/1381064038365462531" TargetMode="External" /><Relationship Id="rId376" Type="http://schemas.openxmlformats.org/officeDocument/2006/relationships/hyperlink" Target="https://twitter.com/#!/hasscho/status/1381064038365462531" TargetMode="External" /><Relationship Id="rId377" Type="http://schemas.openxmlformats.org/officeDocument/2006/relationships/hyperlink" Target="https://twitter.com/#!/halpern_claude/status/1381065525724241923" TargetMode="External" /><Relationship Id="rId378" Type="http://schemas.openxmlformats.org/officeDocument/2006/relationships/hyperlink" Target="https://twitter.com/#!/halpern_claude/status/1381065525724241923" TargetMode="External" /><Relationship Id="rId379" Type="http://schemas.openxmlformats.org/officeDocument/2006/relationships/hyperlink" Target="https://twitter.com/#!/enzokenzo10/status/1381107827779899393" TargetMode="External" /><Relationship Id="rId380" Type="http://schemas.openxmlformats.org/officeDocument/2006/relationships/hyperlink" Target="https://twitter.com/#!/enzokenzo10/status/1381107827779899393" TargetMode="External" /><Relationship Id="rId381" Type="http://schemas.openxmlformats.org/officeDocument/2006/relationships/hyperlink" Target="https://twitter.com/#!/lajuga/status/1381156640406245376" TargetMode="External" /><Relationship Id="rId382" Type="http://schemas.openxmlformats.org/officeDocument/2006/relationships/hyperlink" Target="https://twitter.com/#!/kanal8610/status/1381174180297728002" TargetMode="External" /><Relationship Id="rId383" Type="http://schemas.openxmlformats.org/officeDocument/2006/relationships/hyperlink" Target="https://twitter.com/#!/peschemuller/status/1381178543812571138" TargetMode="External" /><Relationship Id="rId384" Type="http://schemas.openxmlformats.org/officeDocument/2006/relationships/hyperlink" Target="https://twitter.com/#!/librarie67/status/1381198275307536385" TargetMode="External" /><Relationship Id="rId385" Type="http://schemas.openxmlformats.org/officeDocument/2006/relationships/hyperlink" Target="https://twitter.com/#!/pepipedroni/status/1381221521553768454" TargetMode="External" /><Relationship Id="rId386" Type="http://schemas.openxmlformats.org/officeDocument/2006/relationships/hyperlink" Target="https://twitter.com/#!/fannierhyner/status/1381235416909688835" TargetMode="External" /><Relationship Id="rId387" Type="http://schemas.openxmlformats.org/officeDocument/2006/relationships/hyperlink" Target="https://twitter.com/#!/fannierhyner/status/1381235416909688835" TargetMode="External" /><Relationship Id="rId388" Type="http://schemas.openxmlformats.org/officeDocument/2006/relationships/hyperlink" Target="https://twitter.com/#!/fannierhyner/status/1381235416909688835" TargetMode="External" /><Relationship Id="rId389" Type="http://schemas.openxmlformats.org/officeDocument/2006/relationships/hyperlink" Target="https://twitter.com/#!/thomasarends5/status/1381235870695620619" TargetMode="External" /><Relationship Id="rId390" Type="http://schemas.openxmlformats.org/officeDocument/2006/relationships/hyperlink" Target="https://twitter.com/#!/thomasarends5/status/1381235870695620619" TargetMode="External" /><Relationship Id="rId391" Type="http://schemas.openxmlformats.org/officeDocument/2006/relationships/hyperlink" Target="https://twitter.com/#!/thomasarends5/status/1381235870695620619" TargetMode="External" /><Relationship Id="rId392" Type="http://schemas.openxmlformats.org/officeDocument/2006/relationships/hyperlink" Target="https://twitter.com/#!/timetowakeupsw1/status/1381235991189540867" TargetMode="External" /><Relationship Id="rId393" Type="http://schemas.openxmlformats.org/officeDocument/2006/relationships/hyperlink" Target="https://twitter.com/#!/jschnoya/status/1381236138652921860" TargetMode="External" /><Relationship Id="rId394" Type="http://schemas.openxmlformats.org/officeDocument/2006/relationships/hyperlink" Target="https://twitter.com/#!/hellud123/status/1381236296056778753" TargetMode="External" /><Relationship Id="rId395" Type="http://schemas.openxmlformats.org/officeDocument/2006/relationships/hyperlink" Target="https://twitter.com/#!/lemmyk79/status/1381237493715066884" TargetMode="External" /><Relationship Id="rId396" Type="http://schemas.openxmlformats.org/officeDocument/2006/relationships/hyperlink" Target="https://twitter.com/#!/lupinien70/status/1381237642084376576" TargetMode="External" /><Relationship Id="rId397" Type="http://schemas.openxmlformats.org/officeDocument/2006/relationships/hyperlink" Target="https://twitter.com/#!/kessy19721/status/1381243494824546306" TargetMode="External" /><Relationship Id="rId398" Type="http://schemas.openxmlformats.org/officeDocument/2006/relationships/hyperlink" Target="https://twitter.com/#!/dummokratie/status/1381246761600225282" TargetMode="External" /><Relationship Id="rId399" Type="http://schemas.openxmlformats.org/officeDocument/2006/relationships/hyperlink" Target="https://twitter.com/#!/teamwissen/status/1381134156332142592" TargetMode="External" /><Relationship Id="rId400" Type="http://schemas.openxmlformats.org/officeDocument/2006/relationships/hyperlink" Target="https://twitter.com/#!/teamwissen/status/1381135334268940289" TargetMode="External" /><Relationship Id="rId401" Type="http://schemas.openxmlformats.org/officeDocument/2006/relationships/hyperlink" Target="https://twitter.com/#!/teamwissen/status/1381134156332142592" TargetMode="External" /><Relationship Id="rId402" Type="http://schemas.openxmlformats.org/officeDocument/2006/relationships/hyperlink" Target="https://twitter.com/#!/teamwissen/status/1381135334268940289" TargetMode="External" /><Relationship Id="rId403" Type="http://schemas.openxmlformats.org/officeDocument/2006/relationships/hyperlink" Target="https://twitter.com/#!/teamwissen/status/1381134156332142592" TargetMode="External" /><Relationship Id="rId404" Type="http://schemas.openxmlformats.org/officeDocument/2006/relationships/hyperlink" Target="https://twitter.com/#!/teamwissen/status/1381135334268940289" TargetMode="External" /><Relationship Id="rId405" Type="http://schemas.openxmlformats.org/officeDocument/2006/relationships/hyperlink" Target="https://twitter.com/#!/teamwissen/status/1381134156332142592" TargetMode="External" /><Relationship Id="rId406" Type="http://schemas.openxmlformats.org/officeDocument/2006/relationships/hyperlink" Target="https://twitter.com/#!/teamwissen/status/1381135334268940289" TargetMode="External" /><Relationship Id="rId407" Type="http://schemas.openxmlformats.org/officeDocument/2006/relationships/hyperlink" Target="https://twitter.com/#!/teamwissen/status/1381134156332142592" TargetMode="External" /><Relationship Id="rId408" Type="http://schemas.openxmlformats.org/officeDocument/2006/relationships/hyperlink" Target="https://twitter.com/#!/teamwissen/status/1381135334268940289" TargetMode="External" /><Relationship Id="rId409" Type="http://schemas.openxmlformats.org/officeDocument/2006/relationships/hyperlink" Target="https://twitter.com/#!/teamwissen/status/1381252544828170244" TargetMode="External" /><Relationship Id="rId410" Type="http://schemas.openxmlformats.org/officeDocument/2006/relationships/hyperlink" Target="https://twitter.com/#!/inozzerr/status/1381260267003203588" TargetMode="External" /><Relationship Id="rId411" Type="http://schemas.openxmlformats.org/officeDocument/2006/relationships/hyperlink" Target="https://twitter.com/#!/svpzh/status/1380883387435655169" TargetMode="External" /><Relationship Id="rId412" Type="http://schemas.openxmlformats.org/officeDocument/2006/relationships/hyperlink" Target="https://twitter.com/#!/romyzurrer/status/1381273724742160384" TargetMode="External" /><Relationship Id="rId413" Type="http://schemas.openxmlformats.org/officeDocument/2006/relationships/hyperlink" Target="https://twitter.com/#!/c_caviglia/status/1380454044171431936" TargetMode="External" /><Relationship Id="rId414" Type="http://schemas.openxmlformats.org/officeDocument/2006/relationships/hyperlink" Target="https://twitter.com/#!/c_caviglia/status/1381279909897723904" TargetMode="External" /><Relationship Id="rId415" Type="http://schemas.openxmlformats.org/officeDocument/2006/relationships/hyperlink" Target="https://twitter.com/#!/danny25338463/status/1381300103454023689" TargetMode="External" /><Relationship Id="rId416" Type="http://schemas.openxmlformats.org/officeDocument/2006/relationships/hyperlink" Target="https://twitter.com/#!/danny25338463/status/1381300103454023689" TargetMode="External" /><Relationship Id="rId417" Type="http://schemas.openxmlformats.org/officeDocument/2006/relationships/hyperlink" Target="https://twitter.com/#!/egyptian_debora/status/1381306314836619265" TargetMode="External" /><Relationship Id="rId418" Type="http://schemas.openxmlformats.org/officeDocument/2006/relationships/hyperlink" Target="https://twitter.com/#!/berniebosshart/status/1381311303831191558" TargetMode="External" /><Relationship Id="rId419" Type="http://schemas.openxmlformats.org/officeDocument/2006/relationships/hyperlink" Target="https://twitter.com/#!/berniebosshart/status/1381311303831191558" TargetMode="External" /><Relationship Id="rId420" Type="http://schemas.openxmlformats.org/officeDocument/2006/relationships/hyperlink" Target="https://twitter.com/#!/berniebosshart/status/1381311303831191558" TargetMode="External" /><Relationship Id="rId421" Type="http://schemas.openxmlformats.org/officeDocument/2006/relationships/hyperlink" Target="https://twitter.com/#!/da_vinci2007/status/1381320897768853510" TargetMode="External" /><Relationship Id="rId422" Type="http://schemas.openxmlformats.org/officeDocument/2006/relationships/hyperlink" Target="https://twitter.com/#!/astrogator14/status/1381328759291281410" TargetMode="External" /><Relationship Id="rId423" Type="http://schemas.openxmlformats.org/officeDocument/2006/relationships/hyperlink" Target="https://twitter.com/#!/medec_29/status/1381333564571185156" TargetMode="External" /><Relationship Id="rId424" Type="http://schemas.openxmlformats.org/officeDocument/2006/relationships/hyperlink" Target="https://twitter.com/#!/stammwitztimo/status/1381343379380928512" TargetMode="External" /><Relationship Id="rId425" Type="http://schemas.openxmlformats.org/officeDocument/2006/relationships/hyperlink" Target="https://twitter.com/#!/tantetv48/status/1381348014665703434" TargetMode="External" /><Relationship Id="rId426" Type="http://schemas.openxmlformats.org/officeDocument/2006/relationships/hyperlink" Target="https://twitter.com/#!/martincjanssen/status/1381349857080795139" TargetMode="External" /><Relationship Id="rId427" Type="http://schemas.openxmlformats.org/officeDocument/2006/relationships/hyperlink" Target="https://twitter.com/#!/deganisfabrizio/status/1381351280929611776" TargetMode="External" /><Relationship Id="rId428" Type="http://schemas.openxmlformats.org/officeDocument/2006/relationships/hyperlink" Target="https://twitter.com/#!/thstoiker/status/1381359607151480836" TargetMode="External" /><Relationship Id="rId429" Type="http://schemas.openxmlformats.org/officeDocument/2006/relationships/hyperlink" Target="https://twitter.com/#!/strubedgar/status/1381374878562013186" TargetMode="External" /><Relationship Id="rId430" Type="http://schemas.openxmlformats.org/officeDocument/2006/relationships/hyperlink" Target="https://twitter.com/#!/klickhouse/status/1381426532317532160" TargetMode="External" /><Relationship Id="rId431" Type="http://schemas.openxmlformats.org/officeDocument/2006/relationships/hyperlink" Target="https://twitter.com/#!/rolfwanner3/status/1381490556178665474" TargetMode="External" /><Relationship Id="rId432" Type="http://schemas.openxmlformats.org/officeDocument/2006/relationships/hyperlink" Target="https://twitter.com/#!/felspass/status/1381490918583382016" TargetMode="External" /><Relationship Id="rId433" Type="http://schemas.openxmlformats.org/officeDocument/2006/relationships/hyperlink" Target="https://twitter.com/#!/felspass/status/1381490918583382016" TargetMode="External" /><Relationship Id="rId434" Type="http://schemas.openxmlformats.org/officeDocument/2006/relationships/hyperlink" Target="https://twitter.com/#!/pirovanothomas/status/1381507887340658698" TargetMode="External" /><Relationship Id="rId435" Type="http://schemas.openxmlformats.org/officeDocument/2006/relationships/hyperlink" Target="https://twitter.com/#!/pirovanothomas/status/1381507887340658698" TargetMode="External" /><Relationship Id="rId436" Type="http://schemas.openxmlformats.org/officeDocument/2006/relationships/hyperlink" Target="https://twitter.com/#!/elitesoldat1/status/1381508160507248641" TargetMode="External" /><Relationship Id="rId437" Type="http://schemas.openxmlformats.org/officeDocument/2006/relationships/hyperlink" Target="https://twitter.com/#!/jaienviedecrier/status/1381536052146475012" TargetMode="External" /><Relationship Id="rId438" Type="http://schemas.openxmlformats.org/officeDocument/2006/relationships/hyperlink" Target="https://twitter.com/#!/jaienviedecrier/status/1381536052146475012" TargetMode="External" /><Relationship Id="rId439" Type="http://schemas.openxmlformats.org/officeDocument/2006/relationships/hyperlink" Target="https://twitter.com/#!/ad_bebopp/status/1381552393872158721" TargetMode="External" /><Relationship Id="rId440" Type="http://schemas.openxmlformats.org/officeDocument/2006/relationships/hyperlink" Target="https://twitter.com/#!/andidreisiebner/status/1381468627958923268" TargetMode="External" /><Relationship Id="rId441" Type="http://schemas.openxmlformats.org/officeDocument/2006/relationships/hyperlink" Target="https://twitter.com/#!/andidreisiebner/status/1381552871611764737" TargetMode="External" /><Relationship Id="rId442" Type="http://schemas.openxmlformats.org/officeDocument/2006/relationships/hyperlink" Target="https://twitter.com/#!/andidreisiebner/status/1381552871611764737" TargetMode="External" /><Relationship Id="rId443" Type="http://schemas.openxmlformats.org/officeDocument/2006/relationships/hyperlink" Target="https://twitter.com/#!/annettenimzik/status/1381557340072247299" TargetMode="External" /><Relationship Id="rId444" Type="http://schemas.openxmlformats.org/officeDocument/2006/relationships/hyperlink" Target="https://twitter.com/#!/annettenimzik/status/1381557340072247299" TargetMode="External" /><Relationship Id="rId445" Type="http://schemas.openxmlformats.org/officeDocument/2006/relationships/hyperlink" Target="https://twitter.com/#!/ralfpeter87/status/1381565742232055808" TargetMode="External" /><Relationship Id="rId446" Type="http://schemas.openxmlformats.org/officeDocument/2006/relationships/hyperlink" Target="https://twitter.com/#!/lauraschwab10/status/1381574236729409538" TargetMode="External" /><Relationship Id="rId447" Type="http://schemas.openxmlformats.org/officeDocument/2006/relationships/hyperlink" Target="https://twitter.com/#!/lauraschwab10/status/1381574236729409538" TargetMode="External" /><Relationship Id="rId448" Type="http://schemas.openxmlformats.org/officeDocument/2006/relationships/hyperlink" Target="https://twitter.com/#!/stahlzart/status/1381576529692491781" TargetMode="External" /><Relationship Id="rId449" Type="http://schemas.openxmlformats.org/officeDocument/2006/relationships/hyperlink" Target="https://twitter.com/#!/toscanralph/status/1381246445433540611" TargetMode="External" /><Relationship Id="rId450" Type="http://schemas.openxmlformats.org/officeDocument/2006/relationships/hyperlink" Target="https://twitter.com/#!/toscanralph/status/1381600434100506626" TargetMode="External" /><Relationship Id="rId451" Type="http://schemas.openxmlformats.org/officeDocument/2006/relationships/hyperlink" Target="https://twitter.com/#!/alexanderfeuz/status/1381601286211170308" TargetMode="External" /><Relationship Id="rId452" Type="http://schemas.openxmlformats.org/officeDocument/2006/relationships/hyperlink" Target="https://twitter.com/#!/brunnersoares/status/1381609078691135488" TargetMode="External" /><Relationship Id="rId453" Type="http://schemas.openxmlformats.org/officeDocument/2006/relationships/hyperlink" Target="https://twitter.com/#!/brunnersoares/status/1381609078691135488" TargetMode="External" /><Relationship Id="rId454" Type="http://schemas.openxmlformats.org/officeDocument/2006/relationships/hyperlink" Target="https://twitter.com/#!/brunnersoares/status/1381609078691135488" TargetMode="External" /><Relationship Id="rId455" Type="http://schemas.openxmlformats.org/officeDocument/2006/relationships/hyperlink" Target="https://twitter.com/#!/sqissc/status/1381609550403489798" TargetMode="External" /><Relationship Id="rId456" Type="http://schemas.openxmlformats.org/officeDocument/2006/relationships/hyperlink" Target="https://twitter.com/#!/sqissc/status/1381609550403489798" TargetMode="External" /><Relationship Id="rId457" Type="http://schemas.openxmlformats.org/officeDocument/2006/relationships/hyperlink" Target="https://twitter.com/#!/rolfvmax/status/1381620150483496962" TargetMode="External" /><Relationship Id="rId458" Type="http://schemas.openxmlformats.org/officeDocument/2006/relationships/hyperlink" Target="https://twitter.com/#!/diegute3/status/1381485898949390341" TargetMode="External" /><Relationship Id="rId459" Type="http://schemas.openxmlformats.org/officeDocument/2006/relationships/hyperlink" Target="https://twitter.com/#!/diegute3/status/1381625941303123968" TargetMode="External" /><Relationship Id="rId460" Type="http://schemas.openxmlformats.org/officeDocument/2006/relationships/hyperlink" Target="https://twitter.com/#!/linkergruener/status/1381626222753497092" TargetMode="External" /><Relationship Id="rId461" Type="http://schemas.openxmlformats.org/officeDocument/2006/relationships/hyperlink" Target="https://twitter.com/#!/marypop2701/status/1381629815179071493" TargetMode="External" /><Relationship Id="rId462" Type="http://schemas.openxmlformats.org/officeDocument/2006/relationships/hyperlink" Target="https://twitter.com/#!/elmarleimgruber/status/1381631096350257152" TargetMode="External" /><Relationship Id="rId463" Type="http://schemas.openxmlformats.org/officeDocument/2006/relationships/hyperlink" Target="https://twitter.com/#!/hinterfragender/status/1381633253409501188" TargetMode="External" /><Relationship Id="rId464" Type="http://schemas.openxmlformats.org/officeDocument/2006/relationships/hyperlink" Target="https://twitter.com/#!/dontmissmeathom/status/1381633965556109316" TargetMode="External" /><Relationship Id="rId465" Type="http://schemas.openxmlformats.org/officeDocument/2006/relationships/hyperlink" Target="https://twitter.com/#!/elvira_greco/status/1381615391437430785" TargetMode="External" /><Relationship Id="rId466" Type="http://schemas.openxmlformats.org/officeDocument/2006/relationships/hyperlink" Target="https://twitter.com/#!/newsslammer/status/1381637402696019973" TargetMode="External" /><Relationship Id="rId467" Type="http://schemas.openxmlformats.org/officeDocument/2006/relationships/hyperlink" Target="https://twitter.com/#!/newsslammer/status/1381637402696019973" TargetMode="External" /><Relationship Id="rId468" Type="http://schemas.openxmlformats.org/officeDocument/2006/relationships/hyperlink" Target="https://twitter.com/#!/felixschneuwly/status/1381640737603907587" TargetMode="External" /><Relationship Id="rId469" Type="http://schemas.openxmlformats.org/officeDocument/2006/relationships/hyperlink" Target="https://twitter.com/#!/urkantone/status/1381659197981523973" TargetMode="External" /><Relationship Id="rId470" Type="http://schemas.openxmlformats.org/officeDocument/2006/relationships/hyperlink" Target="https://twitter.com/#!/firetruckmama/status/1381661411080802314" TargetMode="External" /><Relationship Id="rId471" Type="http://schemas.openxmlformats.org/officeDocument/2006/relationships/hyperlink" Target="https://twitter.com/#!/felixkuhn9/status/1381670912299270150" TargetMode="External" /><Relationship Id="rId472" Type="http://schemas.openxmlformats.org/officeDocument/2006/relationships/hyperlink" Target="https://twitter.com/#!/felixkuhn9/status/1381670912299270150" TargetMode="External" /><Relationship Id="rId473" Type="http://schemas.openxmlformats.org/officeDocument/2006/relationships/hyperlink" Target="https://twitter.com/#!/bohmesibyll/status/1381685571307851778" TargetMode="External" /><Relationship Id="rId474" Type="http://schemas.openxmlformats.org/officeDocument/2006/relationships/hyperlink" Target="https://twitter.com/#!/elisabethtobler/status/1381688778373406722" TargetMode="External" /><Relationship Id="rId475" Type="http://schemas.openxmlformats.org/officeDocument/2006/relationships/hyperlink" Target="https://twitter.com/#!/trusttheplan21/status/1381689063913238528" TargetMode="External" /><Relationship Id="rId476" Type="http://schemas.openxmlformats.org/officeDocument/2006/relationships/hyperlink" Target="https://twitter.com/#!/nachdenker_ch/status/1381689554328023044" TargetMode="External" /><Relationship Id="rId477" Type="http://schemas.openxmlformats.org/officeDocument/2006/relationships/hyperlink" Target="https://twitter.com/#!/thomecampo/status/1381690335164829699" TargetMode="External" /><Relationship Id="rId478" Type="http://schemas.openxmlformats.org/officeDocument/2006/relationships/hyperlink" Target="https://twitter.com/#!/bettinagraf/status/1381690853262028809" TargetMode="External" /><Relationship Id="rId479" Type="http://schemas.openxmlformats.org/officeDocument/2006/relationships/hyperlink" Target="https://twitter.com/#!/alehumanmovdoc/status/1381342812516589569" TargetMode="External" /><Relationship Id="rId480" Type="http://schemas.openxmlformats.org/officeDocument/2006/relationships/hyperlink" Target="https://twitter.com/#!/alehumanmovdoc/status/1381342812516589569" TargetMode="External" /><Relationship Id="rId481" Type="http://schemas.openxmlformats.org/officeDocument/2006/relationships/hyperlink" Target="https://twitter.com/#!/alehumanmovdoc/status/1381342812516589569" TargetMode="External" /><Relationship Id="rId482" Type="http://schemas.openxmlformats.org/officeDocument/2006/relationships/hyperlink" Target="https://twitter.com/#!/alehumanmovdoc/status/1381693017980030983" TargetMode="External" /><Relationship Id="rId483" Type="http://schemas.openxmlformats.org/officeDocument/2006/relationships/hyperlink" Target="https://twitter.com/#!/gegen_oben/status/1381595528794939392" TargetMode="External" /><Relationship Id="rId484" Type="http://schemas.openxmlformats.org/officeDocument/2006/relationships/hyperlink" Target="https://twitter.com/#!/fauschweiz/status/1381695004679213060" TargetMode="External" /><Relationship Id="rId485" Type="http://schemas.openxmlformats.org/officeDocument/2006/relationships/hyperlink" Target="https://twitter.com/#!/arnogrueter/status/1381698373615558664" TargetMode="External" /><Relationship Id="rId486" Type="http://schemas.openxmlformats.org/officeDocument/2006/relationships/hyperlink" Target="https://twitter.com/#!/stoesseldaniel/status/1381699414243340297" TargetMode="External" /><Relationship Id="rId487" Type="http://schemas.openxmlformats.org/officeDocument/2006/relationships/hyperlink" Target="https://twitter.com/#!/ldv200/status/1381701156196483078" TargetMode="External" /><Relationship Id="rId488" Type="http://schemas.openxmlformats.org/officeDocument/2006/relationships/hyperlink" Target="https://twitter.com/#!/bertifranz/status/1381704311487533060" TargetMode="External" /><Relationship Id="rId489" Type="http://schemas.openxmlformats.org/officeDocument/2006/relationships/hyperlink" Target="https://twitter.com/#!/domiwaser/status/1381709198438850562" TargetMode="External" /><Relationship Id="rId490" Type="http://schemas.openxmlformats.org/officeDocument/2006/relationships/hyperlink" Target="https://twitter.com/#!/hrdronline/status/1381709705597362179" TargetMode="External" /><Relationship Id="rId491" Type="http://schemas.openxmlformats.org/officeDocument/2006/relationships/hyperlink" Target="https://twitter.com/#!/beobachtungsrat/status/1381712964995194880" TargetMode="External" /><Relationship Id="rId492" Type="http://schemas.openxmlformats.org/officeDocument/2006/relationships/hyperlink" Target="https://twitter.com/#!/tweetreaktor/status/1381713871287812106" TargetMode="External" /><Relationship Id="rId493" Type="http://schemas.openxmlformats.org/officeDocument/2006/relationships/hyperlink" Target="https://twitter.com/#!/dravenstales/status/1380673425816100866" TargetMode="External" /><Relationship Id="rId494" Type="http://schemas.openxmlformats.org/officeDocument/2006/relationships/hyperlink" Target="https://twitter.com/#!/dravenstales/status/1381714132718784512" TargetMode="External" /><Relationship Id="rId495" Type="http://schemas.openxmlformats.org/officeDocument/2006/relationships/hyperlink" Target="https://twitter.com/#!/marzollinger/status/1381722194099716096" TargetMode="External" /><Relationship Id="rId496" Type="http://schemas.openxmlformats.org/officeDocument/2006/relationships/hyperlink" Target="https://twitter.com/#!/josefwiederkehr/status/1381808997406277632" TargetMode="External" /><Relationship Id="rId497" Type="http://schemas.openxmlformats.org/officeDocument/2006/relationships/hyperlink" Target="https://twitter.com/#!/lovelycolibri/status/1381824453903060992" TargetMode="External" /><Relationship Id="rId498" Type="http://schemas.openxmlformats.org/officeDocument/2006/relationships/hyperlink" Target="https://twitter.com/#!/kinettehuber/status/1381826969122267136" TargetMode="External" /><Relationship Id="rId499" Type="http://schemas.openxmlformats.org/officeDocument/2006/relationships/hyperlink" Target="https://twitter.com/#!/atsticks/status/1381312563078651909" TargetMode="External" /><Relationship Id="rId500" Type="http://schemas.openxmlformats.org/officeDocument/2006/relationships/hyperlink" Target="https://twitter.com/#!/atsticks/status/1381312563078651909" TargetMode="External" /><Relationship Id="rId501" Type="http://schemas.openxmlformats.org/officeDocument/2006/relationships/hyperlink" Target="https://twitter.com/#!/atsticks/status/1381312563078651909" TargetMode="External" /><Relationship Id="rId502" Type="http://schemas.openxmlformats.org/officeDocument/2006/relationships/hyperlink" Target="https://twitter.com/#!/atsticks/status/1381577260092825601" TargetMode="External" /><Relationship Id="rId503" Type="http://schemas.openxmlformats.org/officeDocument/2006/relationships/hyperlink" Target="https://twitter.com/#!/atsticks/status/1381687885116669953" TargetMode="External" /><Relationship Id="rId504" Type="http://schemas.openxmlformats.org/officeDocument/2006/relationships/hyperlink" Target="https://twitter.com/#!/atsticks/status/1381828717257887744" TargetMode="External" /><Relationship Id="rId505" Type="http://schemas.openxmlformats.org/officeDocument/2006/relationships/hyperlink" Target="https://twitter.com/#!/alba_saluda/status/1381832615121010689" TargetMode="External" /><Relationship Id="rId506" Type="http://schemas.openxmlformats.org/officeDocument/2006/relationships/hyperlink" Target="https://twitter.com/#!/vinyldata/status/1381834682539642881" TargetMode="External" /><Relationship Id="rId507" Type="http://schemas.openxmlformats.org/officeDocument/2006/relationships/hyperlink" Target="https://twitter.com/#!/bjoern_obrecht/status/1381835985202331649" TargetMode="External" /><Relationship Id="rId508" Type="http://schemas.openxmlformats.org/officeDocument/2006/relationships/hyperlink" Target="https://twitter.com/#!/wolebar/status/1381844976649244673" TargetMode="External" /><Relationship Id="rId509" Type="http://schemas.openxmlformats.org/officeDocument/2006/relationships/hyperlink" Target="https://twitter.com/#!/f_home340/status/1381848448777994241" TargetMode="External" /><Relationship Id="rId510" Type="http://schemas.openxmlformats.org/officeDocument/2006/relationships/hyperlink" Target="https://twitter.com/#!/besorgtebrgeri2/status/1381645745942593544" TargetMode="External" /><Relationship Id="rId511" Type="http://schemas.openxmlformats.org/officeDocument/2006/relationships/hyperlink" Target="https://twitter.com/#!/besorgtebrgeri2/status/1381851117198381059" TargetMode="External" /><Relationship Id="rId512" Type="http://schemas.openxmlformats.org/officeDocument/2006/relationships/hyperlink" Target="https://twitter.com/#!/serclarrow/status/1381852465352609792" TargetMode="External" /><Relationship Id="rId513" Type="http://schemas.openxmlformats.org/officeDocument/2006/relationships/hyperlink" Target="https://twitter.com/#!/serclarrow/status/1381852465352609792" TargetMode="External" /><Relationship Id="rId514" Type="http://schemas.openxmlformats.org/officeDocument/2006/relationships/hyperlink" Target="https://twitter.com/#!/gerotara/status/1381343150833348608" TargetMode="External" /><Relationship Id="rId515" Type="http://schemas.openxmlformats.org/officeDocument/2006/relationships/hyperlink" Target="https://twitter.com/#!/gerotara/status/1381343150833348608" TargetMode="External" /><Relationship Id="rId516" Type="http://schemas.openxmlformats.org/officeDocument/2006/relationships/hyperlink" Target="https://twitter.com/#!/gerotara/status/1381343150833348608" TargetMode="External" /><Relationship Id="rId517" Type="http://schemas.openxmlformats.org/officeDocument/2006/relationships/hyperlink" Target="https://twitter.com/#!/gerotara/status/1381344389360975874" TargetMode="External" /><Relationship Id="rId518" Type="http://schemas.openxmlformats.org/officeDocument/2006/relationships/hyperlink" Target="https://twitter.com/#!/gerotara/status/1381628036500627466" TargetMode="External" /><Relationship Id="rId519" Type="http://schemas.openxmlformats.org/officeDocument/2006/relationships/hyperlink" Target="https://twitter.com/#!/gerotara/status/1381854985152049152" TargetMode="External" /><Relationship Id="rId520" Type="http://schemas.openxmlformats.org/officeDocument/2006/relationships/hyperlink" Target="https://twitter.com/#!/gonzalofotograf/status/1381857360038268928" TargetMode="External" /><Relationship Id="rId521" Type="http://schemas.openxmlformats.org/officeDocument/2006/relationships/hyperlink" Target="https://twitter.com/#!/bremerguenter/status/1381859410536988673" TargetMode="External" /><Relationship Id="rId522" Type="http://schemas.openxmlformats.org/officeDocument/2006/relationships/hyperlink" Target="https://twitter.com/#!/ipinky77/status/1381721224540225541" TargetMode="External" /><Relationship Id="rId523" Type="http://schemas.openxmlformats.org/officeDocument/2006/relationships/hyperlink" Target="https://twitter.com/#!/ipinky77/status/1381859559409643522" TargetMode="External" /><Relationship Id="rId524" Type="http://schemas.openxmlformats.org/officeDocument/2006/relationships/hyperlink" Target="https://twitter.com/#!/mister_eichi/status/1381860360374910977" TargetMode="External" /><Relationship Id="rId525" Type="http://schemas.openxmlformats.org/officeDocument/2006/relationships/hyperlink" Target="https://twitter.com/#!/redfish65730540/status/1381861823893405696" TargetMode="External" /><Relationship Id="rId526" Type="http://schemas.openxmlformats.org/officeDocument/2006/relationships/hyperlink" Target="https://twitter.com/#!/appleretweetbot/status/1381866766515716096" TargetMode="External" /><Relationship Id="rId527" Type="http://schemas.openxmlformats.org/officeDocument/2006/relationships/hyperlink" Target="https://twitter.com/#!/antjehermenau/status/1381868038430003200" TargetMode="External" /><Relationship Id="rId528" Type="http://schemas.openxmlformats.org/officeDocument/2006/relationships/hyperlink" Target="https://twitter.com/#!/lawandwomen/status/1381869584798658562" TargetMode="External" /><Relationship Id="rId529" Type="http://schemas.openxmlformats.org/officeDocument/2006/relationships/hyperlink" Target="https://twitter.com/#!/lawandwomen/status/1381869584798658562" TargetMode="External" /><Relationship Id="rId530" Type="http://schemas.openxmlformats.org/officeDocument/2006/relationships/hyperlink" Target="https://twitter.com/#!/evoweb2015/status/1381871299543318530" TargetMode="External" /><Relationship Id="rId531" Type="http://schemas.openxmlformats.org/officeDocument/2006/relationships/hyperlink" Target="https://twitter.com/#!/schmitt23306661/status/1381871781351424004" TargetMode="External" /><Relationship Id="rId532" Type="http://schemas.openxmlformats.org/officeDocument/2006/relationships/hyperlink" Target="https://twitter.com/#!/helenehargeshe1/status/1381872023610216448" TargetMode="External" /><Relationship Id="rId533" Type="http://schemas.openxmlformats.org/officeDocument/2006/relationships/hyperlink" Target="https://twitter.com/#!/eric_maechler/status/1381877403128070146" TargetMode="External" /><Relationship Id="rId534" Type="http://schemas.openxmlformats.org/officeDocument/2006/relationships/hyperlink" Target="https://twitter.com/#!/karlerbach/status/1381878615781031941" TargetMode="External" /><Relationship Id="rId535" Type="http://schemas.openxmlformats.org/officeDocument/2006/relationships/hyperlink" Target="https://twitter.com/#!/toscanralph/status/1381296054289715206" TargetMode="External" /><Relationship Id="rId536" Type="http://schemas.openxmlformats.org/officeDocument/2006/relationships/hyperlink" Target="https://twitter.com/#!/toscanralph/status/1381475278233423880" TargetMode="External" /><Relationship Id="rId537" Type="http://schemas.openxmlformats.org/officeDocument/2006/relationships/hyperlink" Target="https://twitter.com/#!/alessiaagali/status/1381493376646791170" TargetMode="External" /><Relationship Id="rId538" Type="http://schemas.openxmlformats.org/officeDocument/2006/relationships/hyperlink" Target="https://twitter.com/#!/alessiaagali/status/1381493376646791170" TargetMode="External" /><Relationship Id="rId539" Type="http://schemas.openxmlformats.org/officeDocument/2006/relationships/hyperlink" Target="https://twitter.com/#!/alessiaagali/status/1381878766243360771" TargetMode="External" /><Relationship Id="rId540" Type="http://schemas.openxmlformats.org/officeDocument/2006/relationships/hyperlink" Target="https://twitter.com/#!/alessiaagali/status/1381878766243360771" TargetMode="External" /><Relationship Id="rId541" Type="http://schemas.openxmlformats.org/officeDocument/2006/relationships/hyperlink" Target="https://twitter.com/#!/alessiaagali/status/1381878766243360771" TargetMode="External" /><Relationship Id="rId542" Type="http://schemas.openxmlformats.org/officeDocument/2006/relationships/hyperlink" Target="https://twitter.com/#!/berliner1404/status/1381879688495255552" TargetMode="External" /><Relationship Id="rId543" Type="http://schemas.openxmlformats.org/officeDocument/2006/relationships/hyperlink" Target="https://twitter.com/#!/wysswilhelm/status/1381880357532930049" TargetMode="External" /><Relationship Id="rId544" Type="http://schemas.openxmlformats.org/officeDocument/2006/relationships/hyperlink" Target="https://twitter.com/#!/carseri/status/1381894027298148353" TargetMode="External" /><Relationship Id="rId545" Type="http://schemas.openxmlformats.org/officeDocument/2006/relationships/hyperlink" Target="https://twitter.com/#!/carseri/status/1381894027298148353" TargetMode="External" /><Relationship Id="rId546" Type="http://schemas.openxmlformats.org/officeDocument/2006/relationships/hyperlink" Target="https://twitter.com/#!/carseri/status/1381894027298148353" TargetMode="External" /><Relationship Id="rId547" Type="http://schemas.openxmlformats.org/officeDocument/2006/relationships/hyperlink" Target="https://twitter.com/#!/natasja_sommer/status/1381900154261880832" TargetMode="External" /><Relationship Id="rId548" Type="http://schemas.openxmlformats.org/officeDocument/2006/relationships/hyperlink" Target="https://twitter.com/#!/phopart/status/1381589783017832454" TargetMode="External" /><Relationship Id="rId549" Type="http://schemas.openxmlformats.org/officeDocument/2006/relationships/hyperlink" Target="https://twitter.com/#!/phopart/status/1381589783017832454" TargetMode="External" /><Relationship Id="rId550" Type="http://schemas.openxmlformats.org/officeDocument/2006/relationships/hyperlink" Target="https://twitter.com/#!/phopart/status/1381908861293101058" TargetMode="External" /><Relationship Id="rId551" Type="http://schemas.openxmlformats.org/officeDocument/2006/relationships/hyperlink" Target="https://twitter.com/#!/skepteis/status/1381912513365827587" TargetMode="External" /><Relationship Id="rId552" Type="http://schemas.openxmlformats.org/officeDocument/2006/relationships/hyperlink" Target="https://twitter.com/#!/ecom_ki/status/1381940923563642881" TargetMode="External" /><Relationship Id="rId553" Type="http://schemas.openxmlformats.org/officeDocument/2006/relationships/hyperlink" Target="https://twitter.com/#!/hoidu13/status/1381882838740566017" TargetMode="External" /><Relationship Id="rId554" Type="http://schemas.openxmlformats.org/officeDocument/2006/relationships/hyperlink" Target="https://twitter.com/#!/hoidu13/status/1381719217653841925" TargetMode="External" /><Relationship Id="rId555" Type="http://schemas.openxmlformats.org/officeDocument/2006/relationships/hyperlink" Target="https://twitter.com/#!/hoidu13/status/1381723885129846784" TargetMode="External" /><Relationship Id="rId556" Type="http://schemas.openxmlformats.org/officeDocument/2006/relationships/hyperlink" Target="https://twitter.com/#!/hoidu13/status/1381882838740566017" TargetMode="External" /><Relationship Id="rId557" Type="http://schemas.openxmlformats.org/officeDocument/2006/relationships/hyperlink" Target="https://twitter.com/#!/hoidu13/status/1381882838740566017" TargetMode="External" /><Relationship Id="rId558" Type="http://schemas.openxmlformats.org/officeDocument/2006/relationships/hyperlink" Target="https://twitter.com/#!/hoidu13/status/1381971845453377536" TargetMode="External" /><Relationship Id="rId559" Type="http://schemas.openxmlformats.org/officeDocument/2006/relationships/hyperlink" Target="https://twitter.com/#!/minlimarti/status/1381977934295146496" TargetMode="External" /><Relationship Id="rId560" Type="http://schemas.openxmlformats.org/officeDocument/2006/relationships/hyperlink" Target="https://twitter.com/#!/minlimarti/status/1381977934295146496" TargetMode="External" /><Relationship Id="rId561" Type="http://schemas.openxmlformats.org/officeDocument/2006/relationships/hyperlink" Target="https://twitter.com/#!/clafvaud/status/1381979257879035907" TargetMode="External" /><Relationship Id="rId562" Type="http://schemas.openxmlformats.org/officeDocument/2006/relationships/hyperlink" Target="https://twitter.com/#!/clafvaud/status/1381979257879035907" TargetMode="External" /><Relationship Id="rId563" Type="http://schemas.openxmlformats.org/officeDocument/2006/relationships/hyperlink" Target="https://twitter.com/#!/gleannmyllan/status/1381982770898087938" TargetMode="External" /><Relationship Id="rId564" Type="http://schemas.openxmlformats.org/officeDocument/2006/relationships/hyperlink" Target="https://twitter.com/#!/gleannmyllan/status/1381982770898087938" TargetMode="External" /><Relationship Id="rId565" Type="http://schemas.openxmlformats.org/officeDocument/2006/relationships/hyperlink" Target="https://twitter.com/#!/gruenenetzwerke/status/1381982260619051019" TargetMode="External" /><Relationship Id="rId566" Type="http://schemas.openxmlformats.org/officeDocument/2006/relationships/hyperlink" Target="https://twitter.com/#!/gruenezuerich/status/1381984166628233220" TargetMode="External" /><Relationship Id="rId567" Type="http://schemas.openxmlformats.org/officeDocument/2006/relationships/hyperlink" Target="https://twitter.com/#!/1quolts/status/1381989409466241028" TargetMode="External" /><Relationship Id="rId568" Type="http://schemas.openxmlformats.org/officeDocument/2006/relationships/hyperlink" Target="https://twitter.com/#!/1quolts/status/1381989409466241028" TargetMode="External" /><Relationship Id="rId569" Type="http://schemas.openxmlformats.org/officeDocument/2006/relationships/hyperlink" Target="https://twitter.com/#!/tbh80/status/1381994307083722753" TargetMode="External" /><Relationship Id="rId570" Type="http://schemas.openxmlformats.org/officeDocument/2006/relationships/hyperlink" Target="https://twitter.com/#!/morvjn/status/1380535343586406401" TargetMode="External" /><Relationship Id="rId571" Type="http://schemas.openxmlformats.org/officeDocument/2006/relationships/hyperlink" Target="https://twitter.com/#!/morvjn/status/1380535343586406401" TargetMode="External" /><Relationship Id="rId572" Type="http://schemas.openxmlformats.org/officeDocument/2006/relationships/hyperlink" Target="https://twitter.com/#!/morvjn/status/1380535343586406401" TargetMode="External" /><Relationship Id="rId573" Type="http://schemas.openxmlformats.org/officeDocument/2006/relationships/hyperlink" Target="https://twitter.com/#!/morvjn/status/1381597289085607942" TargetMode="External" /><Relationship Id="rId574" Type="http://schemas.openxmlformats.org/officeDocument/2006/relationships/hyperlink" Target="https://twitter.com/#!/morvjn/status/1381641695536746497" TargetMode="External" /><Relationship Id="rId575" Type="http://schemas.openxmlformats.org/officeDocument/2006/relationships/hyperlink" Target="https://twitter.com/#!/morvjn/status/1381854693714968576" TargetMode="External" /><Relationship Id="rId576" Type="http://schemas.openxmlformats.org/officeDocument/2006/relationships/hyperlink" Target="https://twitter.com/#!/morvjn/status/1381877065704685568" TargetMode="External" /><Relationship Id="rId577" Type="http://schemas.openxmlformats.org/officeDocument/2006/relationships/hyperlink" Target="https://twitter.com/#!/morvjn/status/1381996458287763459" TargetMode="External" /><Relationship Id="rId578" Type="http://schemas.openxmlformats.org/officeDocument/2006/relationships/hyperlink" Target="https://twitter.com/#!/markusboeni/status/1382023887618244610" TargetMode="External" /><Relationship Id="rId579" Type="http://schemas.openxmlformats.org/officeDocument/2006/relationships/hyperlink" Target="https://twitter.com/#!/smbith1/status/1382027617390501888" TargetMode="External" /><Relationship Id="rId580" Type="http://schemas.openxmlformats.org/officeDocument/2006/relationships/hyperlink" Target="https://twitter.com/#!/smbith1/status/1382027617390501888" TargetMode="External" /><Relationship Id="rId581" Type="http://schemas.openxmlformats.org/officeDocument/2006/relationships/hyperlink" Target="https://twitter.com/#!/theobject19/status/1382036559243935747" TargetMode="External" /><Relationship Id="rId582" Type="http://schemas.openxmlformats.org/officeDocument/2006/relationships/hyperlink" Target="https://twitter.com/#!/theobject19/status/1382036559243935747" TargetMode="External" /><Relationship Id="rId583" Type="http://schemas.openxmlformats.org/officeDocument/2006/relationships/hyperlink" Target="https://twitter.com/#!/theobject19/status/1382036559243935747" TargetMode="External" /><Relationship Id="rId584" Type="http://schemas.openxmlformats.org/officeDocument/2006/relationships/hyperlink" Target="https://twitter.com/#!/theobject19/status/1382036559243935747" TargetMode="External" /><Relationship Id="rId585" Type="http://schemas.openxmlformats.org/officeDocument/2006/relationships/hyperlink" Target="https://twitter.com/#!/theobject19/status/1382036559243935747" TargetMode="External" /><Relationship Id="rId586" Type="http://schemas.openxmlformats.org/officeDocument/2006/relationships/hyperlink" Target="https://twitter.com/#!/theobject19/status/1382036559243935747" TargetMode="External" /><Relationship Id="rId587" Type="http://schemas.openxmlformats.org/officeDocument/2006/relationships/hyperlink" Target="https://twitter.com/#!/theobject19/status/1382036559243935747" TargetMode="External" /><Relationship Id="rId588" Type="http://schemas.openxmlformats.org/officeDocument/2006/relationships/hyperlink" Target="https://twitter.com/#!/kumadan3/status/1382041179345272838" TargetMode="External" /><Relationship Id="rId589" Type="http://schemas.openxmlformats.org/officeDocument/2006/relationships/hyperlink" Target="https://twitter.com/#!/cwasi/status/1382045988823699462" TargetMode="External" /><Relationship Id="rId590" Type="http://schemas.openxmlformats.org/officeDocument/2006/relationships/hyperlink" Target="https://twitter.com/#!/lo3ru/status/1382050811585429510" TargetMode="External" /><Relationship Id="rId591" Type="http://schemas.openxmlformats.org/officeDocument/2006/relationships/hyperlink" Target="https://twitter.com/#!/lo3ru/status/1382050811585429510" TargetMode="External" /><Relationship Id="rId592" Type="http://schemas.openxmlformats.org/officeDocument/2006/relationships/hyperlink" Target="https://twitter.com/#!/lo3ru/status/1382050811585429510" TargetMode="External" /><Relationship Id="rId593" Type="http://schemas.openxmlformats.org/officeDocument/2006/relationships/hyperlink" Target="https://twitter.com/#!/lo3ru/status/1382050811585429510" TargetMode="External" /><Relationship Id="rId594" Type="http://schemas.openxmlformats.org/officeDocument/2006/relationships/hyperlink" Target="https://twitter.com/#!/alexskotnikov/status/1381996079441440770" TargetMode="External" /><Relationship Id="rId595" Type="http://schemas.openxmlformats.org/officeDocument/2006/relationships/hyperlink" Target="https://twitter.com/#!/dtigurin/status/1382067458278850564" TargetMode="External" /><Relationship Id="rId596" Type="http://schemas.openxmlformats.org/officeDocument/2006/relationships/hyperlink" Target="https://twitter.com/#!/dtigurin/status/1382067458278850564" TargetMode="External" /><Relationship Id="rId597" Type="http://schemas.openxmlformats.org/officeDocument/2006/relationships/hyperlink" Target="https://twitter.com/#!/ellie_mae_b/status/1382071047248347139" TargetMode="External" /><Relationship Id="rId598" Type="http://schemas.openxmlformats.org/officeDocument/2006/relationships/hyperlink" Target="https://twitter.com/#!/ellie_mae_b/status/1382071047248347139" TargetMode="External" /><Relationship Id="rId599" Type="http://schemas.openxmlformats.org/officeDocument/2006/relationships/hyperlink" Target="https://twitter.com/#!/imtiergarten/status/1382079363928195073" TargetMode="External" /><Relationship Id="rId600" Type="http://schemas.openxmlformats.org/officeDocument/2006/relationships/hyperlink" Target="https://twitter.com/#!/luananussbaum/status/1381235094615117827" TargetMode="External" /><Relationship Id="rId601" Type="http://schemas.openxmlformats.org/officeDocument/2006/relationships/hyperlink" Target="https://twitter.com/#!/luananussbaum/status/1381235094615117827" TargetMode="External" /><Relationship Id="rId602" Type="http://schemas.openxmlformats.org/officeDocument/2006/relationships/hyperlink" Target="https://twitter.com/#!/luananussbaum/status/1381235094615117827" TargetMode="External" /><Relationship Id="rId603" Type="http://schemas.openxmlformats.org/officeDocument/2006/relationships/hyperlink" Target="https://twitter.com/#!/luananussbaum/status/1381235782405525507" TargetMode="External" /><Relationship Id="rId604" Type="http://schemas.openxmlformats.org/officeDocument/2006/relationships/hyperlink" Target="https://twitter.com/#!/luananussbaum/status/1381686398613393408" TargetMode="External" /><Relationship Id="rId605" Type="http://schemas.openxmlformats.org/officeDocument/2006/relationships/hyperlink" Target="https://twitter.com/#!/luananussbaum/status/1381688104055152641" TargetMode="External" /><Relationship Id="rId606" Type="http://schemas.openxmlformats.org/officeDocument/2006/relationships/hyperlink" Target="https://twitter.com/#!/peter_nater/status/1381239341247266817" TargetMode="External" /><Relationship Id="rId607" Type="http://schemas.openxmlformats.org/officeDocument/2006/relationships/hyperlink" Target="https://twitter.com/#!/peter_nater/status/1382081601518067713" TargetMode="External" /><Relationship Id="rId608" Type="http://schemas.openxmlformats.org/officeDocument/2006/relationships/hyperlink" Target="https://twitter.com/#!/hardmanpolitics/status/1382108660478906373" TargetMode="External" /><Relationship Id="rId609" Type="http://schemas.openxmlformats.org/officeDocument/2006/relationships/hyperlink" Target="https://twitter.com/#!/hardmanpolitics/status/1382108660478906373" TargetMode="External" /><Relationship Id="rId610" Type="http://schemas.openxmlformats.org/officeDocument/2006/relationships/hyperlink" Target="https://twitter.com/#!/hardmanpolitics/status/1382108660478906373" TargetMode="External" /><Relationship Id="rId611" Type="http://schemas.openxmlformats.org/officeDocument/2006/relationships/hyperlink" Target="https://twitter.com/#!/hardmanpolitics/status/1382108660478906373" TargetMode="External" /><Relationship Id="rId612" Type="http://schemas.openxmlformats.org/officeDocument/2006/relationships/hyperlink" Target="https://twitter.com/#!/koeterrasse45/status/1382180772933738499" TargetMode="External" /><Relationship Id="rId613" Type="http://schemas.openxmlformats.org/officeDocument/2006/relationships/hyperlink" Target="https://twitter.com/#!/fedorov91403625/status/1382213250620686345" TargetMode="External" /><Relationship Id="rId614" Type="http://schemas.openxmlformats.org/officeDocument/2006/relationships/hyperlink" Target="https://twitter.com/#!/futurict/status/1382224817982742529" TargetMode="External" /><Relationship Id="rId615" Type="http://schemas.openxmlformats.org/officeDocument/2006/relationships/hyperlink" Target="https://twitter.com/#!/jessicazuber_/status/1382227778230226944" TargetMode="External" /><Relationship Id="rId616" Type="http://schemas.openxmlformats.org/officeDocument/2006/relationships/hyperlink" Target="https://twitter.com/#!/jessicazuber_/status/1382227778230226944" TargetMode="External" /><Relationship Id="rId617" Type="http://schemas.openxmlformats.org/officeDocument/2006/relationships/hyperlink" Target="https://twitter.com/#!/sibelarslanbs/status/1382228195164971008" TargetMode="External" /><Relationship Id="rId618" Type="http://schemas.openxmlformats.org/officeDocument/2006/relationships/hyperlink" Target="https://twitter.com/#!/sibelarslanbs/status/1382228195164971008" TargetMode="External" /><Relationship Id="rId619" Type="http://schemas.openxmlformats.org/officeDocument/2006/relationships/hyperlink" Target="https://twitter.com/#!/fdp_liberalen/status/1380534610732388356" TargetMode="External" /><Relationship Id="rId620" Type="http://schemas.openxmlformats.org/officeDocument/2006/relationships/hyperlink" Target="https://twitter.com/#!/petragoessi/status/1380796083530567681" TargetMode="External" /><Relationship Id="rId621" Type="http://schemas.openxmlformats.org/officeDocument/2006/relationships/hyperlink" Target="https://twitter.com/#!/petragoessi/status/1380796083530567681" TargetMode="External" /><Relationship Id="rId622" Type="http://schemas.openxmlformats.org/officeDocument/2006/relationships/hyperlink" Target="https://twitter.com/#!/wahlforschung0/status/1380849224535977984" TargetMode="External" /><Relationship Id="rId623" Type="http://schemas.openxmlformats.org/officeDocument/2006/relationships/hyperlink" Target="https://twitter.com/#!/fdp_liberalen/status/1380534610732388356" TargetMode="External" /><Relationship Id="rId624" Type="http://schemas.openxmlformats.org/officeDocument/2006/relationships/hyperlink" Target="https://twitter.com/#!/wahlforschung0/status/1380849224535977984" TargetMode="External" /><Relationship Id="rId625" Type="http://schemas.openxmlformats.org/officeDocument/2006/relationships/hyperlink" Target="https://twitter.com/#!/wahlforschung0/status/1380849224535977984" TargetMode="External" /><Relationship Id="rId626" Type="http://schemas.openxmlformats.org/officeDocument/2006/relationships/hyperlink" Target="https://twitter.com/#!/wahlforschung0/status/1381834581947604994" TargetMode="External" /><Relationship Id="rId627" Type="http://schemas.openxmlformats.org/officeDocument/2006/relationships/hyperlink" Target="https://twitter.com/#!/wahlforschung0/status/1382228333887377409" TargetMode="External" /><Relationship Id="rId628" Type="http://schemas.openxmlformats.org/officeDocument/2006/relationships/hyperlink" Target="https://twitter.com/#!/wahlforschung0/status/1382228333887377409" TargetMode="External" /><Relationship Id="rId629" Type="http://schemas.openxmlformats.org/officeDocument/2006/relationships/hyperlink" Target="https://twitter.com/#!/gabrielaallema2/status/1381503618193440771" TargetMode="External" /><Relationship Id="rId630" Type="http://schemas.openxmlformats.org/officeDocument/2006/relationships/hyperlink" Target="https://twitter.com/#!/gabrielaallema2/status/1381503618193440771" TargetMode="External" /><Relationship Id="rId631" Type="http://schemas.openxmlformats.org/officeDocument/2006/relationships/hyperlink" Target="https://twitter.com/#!/gabrielaallema2/status/1381973394846011395" TargetMode="External" /><Relationship Id="rId632" Type="http://schemas.openxmlformats.org/officeDocument/2006/relationships/hyperlink" Target="https://twitter.com/#!/gabrielaallema2/status/1381973394846011395" TargetMode="External" /><Relationship Id="rId633" Type="http://schemas.openxmlformats.org/officeDocument/2006/relationships/hyperlink" Target="https://twitter.com/#!/gabrielaallema2/status/1382217617759428608" TargetMode="External" /><Relationship Id="rId634" Type="http://schemas.openxmlformats.org/officeDocument/2006/relationships/hyperlink" Target="https://twitter.com/#!/gabrielaallema2/status/1382217617759428608" TargetMode="External" /><Relationship Id="rId635" Type="http://schemas.openxmlformats.org/officeDocument/2006/relationships/hyperlink" Target="https://twitter.com/#!/gabrielaallema2/status/1382261727220338688" TargetMode="External" /><Relationship Id="rId636" Type="http://schemas.openxmlformats.org/officeDocument/2006/relationships/hyperlink" Target="https://twitter.com/#!/gabrielaallema2/status/1382261727220338688" TargetMode="External" /><Relationship Id="rId637" Type="http://schemas.openxmlformats.org/officeDocument/2006/relationships/hyperlink" Target="https://twitter.com/#!/gerhardkeller7/status/1382261820413636608" TargetMode="External" /><Relationship Id="rId638" Type="http://schemas.openxmlformats.org/officeDocument/2006/relationships/hyperlink" Target="https://twitter.com/#!/gerhardkeller7/status/1382261820413636608" TargetMode="External" /><Relationship Id="rId639" Type="http://schemas.openxmlformats.org/officeDocument/2006/relationships/hyperlink" Target="https://twitter.com/#!/rwmarti/status/1382272775889489921" TargetMode="External" /><Relationship Id="rId640" Type="http://schemas.openxmlformats.org/officeDocument/2006/relationships/hyperlink" Target="https://twitter.com/#!/rwmarti/status/1382272775889489921" TargetMode="External" /><Relationship Id="rId641" Type="http://schemas.openxmlformats.org/officeDocument/2006/relationships/hyperlink" Target="https://twitter.com/#!/challandesanne/status/1382275498961739776" TargetMode="External" /><Relationship Id="rId642" Type="http://schemas.openxmlformats.org/officeDocument/2006/relationships/hyperlink" Target="https://twitter.com/#!/challandesanne/status/1382275498961739776" TargetMode="External" /><Relationship Id="rId643" Type="http://schemas.openxmlformats.org/officeDocument/2006/relationships/hyperlink" Target="https://twitter.com/#!/boschs_owl/status/1382281079592255488" TargetMode="External" /><Relationship Id="rId644" Type="http://schemas.openxmlformats.org/officeDocument/2006/relationships/hyperlink" Target="https://twitter.com/#!/rahel_estermann/status/1382282109847502851" TargetMode="External" /><Relationship Id="rId645" Type="http://schemas.openxmlformats.org/officeDocument/2006/relationships/hyperlink" Target="https://twitter.com/#!/rahel_estermann/status/1382282109847502851" TargetMode="External" /><Relationship Id="rId646" Type="http://schemas.openxmlformats.org/officeDocument/2006/relationships/hyperlink" Target="https://twitter.com/#!/mzeckra/status/1382300125452713986" TargetMode="External" /><Relationship Id="rId647" Type="http://schemas.openxmlformats.org/officeDocument/2006/relationships/hyperlink" Target="https://twitter.com/#!/mzeckra/status/1382300125452713986" TargetMode="External" /><Relationship Id="rId648" Type="http://schemas.openxmlformats.org/officeDocument/2006/relationships/hyperlink" Target="https://twitter.com/#!/ronaldjoho/status/1382300605763497987" TargetMode="External" /><Relationship Id="rId649" Type="http://schemas.openxmlformats.org/officeDocument/2006/relationships/hyperlink" Target="https://twitter.com/#!/duromillionaer/status/1382313595028041729" TargetMode="External" /><Relationship Id="rId650" Type="http://schemas.openxmlformats.org/officeDocument/2006/relationships/hyperlink" Target="https://twitter.com/#!/duromillionaer/status/1382313595028041729" TargetMode="External" /><Relationship Id="rId651" Type="http://schemas.openxmlformats.org/officeDocument/2006/relationships/hyperlink" Target="https://twitter.com/#!/aroley_irl/status/1382316341022048260" TargetMode="External" /><Relationship Id="rId652" Type="http://schemas.openxmlformats.org/officeDocument/2006/relationships/hyperlink" Target="https://twitter.com/#!/steschny/status/1382316355228209155" TargetMode="External" /><Relationship Id="rId653" Type="http://schemas.openxmlformats.org/officeDocument/2006/relationships/hyperlink" Target="https://twitter.com/#!/doktorkohl/status/1382316368935149569" TargetMode="External" /><Relationship Id="rId654" Type="http://schemas.openxmlformats.org/officeDocument/2006/relationships/hyperlink" Target="https://twitter.com/#!/p_le_fort/status/1382316638981271552" TargetMode="External" /><Relationship Id="rId655" Type="http://schemas.openxmlformats.org/officeDocument/2006/relationships/hyperlink" Target="https://twitter.com/#!/guacamole_2018/status/1382316731956391938" TargetMode="External" /><Relationship Id="rId656" Type="http://schemas.openxmlformats.org/officeDocument/2006/relationships/hyperlink" Target="https://twitter.com/#!/grandemourinho/status/1382317400964665344" TargetMode="External" /><Relationship Id="rId657" Type="http://schemas.openxmlformats.org/officeDocument/2006/relationships/hyperlink" Target="https://twitter.com/#!/jergstacher/status/1381346312663220226" TargetMode="External" /><Relationship Id="rId658" Type="http://schemas.openxmlformats.org/officeDocument/2006/relationships/hyperlink" Target="https://twitter.com/#!/jergstacher/status/1382319448837787648" TargetMode="External" /><Relationship Id="rId659" Type="http://schemas.openxmlformats.org/officeDocument/2006/relationships/hyperlink" Target="https://twitter.com/#!/martyschaer/status/1382320012841656323" TargetMode="External" /><Relationship Id="rId660" Type="http://schemas.openxmlformats.org/officeDocument/2006/relationships/hyperlink" Target="https://twitter.com/#!/ivoschindelholz/status/1382320441432408066" TargetMode="External" /><Relationship Id="rId661" Type="http://schemas.openxmlformats.org/officeDocument/2006/relationships/hyperlink" Target="https://twitter.com/#!/sancho_libre/status/1382321011023040518" TargetMode="External" /><Relationship Id="rId662" Type="http://schemas.openxmlformats.org/officeDocument/2006/relationships/hyperlink" Target="https://twitter.com/#!/bornhansulrich/status/1382323468490973185" TargetMode="External" /><Relationship Id="rId663" Type="http://schemas.openxmlformats.org/officeDocument/2006/relationships/hyperlink" Target="https://twitter.com/#!/antoniasantschi/status/1382324841882267657" TargetMode="External" /><Relationship Id="rId664" Type="http://schemas.openxmlformats.org/officeDocument/2006/relationships/hyperlink" Target="https://twitter.com/#!/sacha81/status/1382331493637353474" TargetMode="External" /><Relationship Id="rId665" Type="http://schemas.openxmlformats.org/officeDocument/2006/relationships/hyperlink" Target="https://twitter.com/#!/swissteslaphile/status/1382331839461883906" TargetMode="External" /><Relationship Id="rId666" Type="http://schemas.openxmlformats.org/officeDocument/2006/relationships/hyperlink" Target="https://twitter.com/#!/tonjazuercher/status/1382333615376367619" TargetMode="External" /><Relationship Id="rId667" Type="http://schemas.openxmlformats.org/officeDocument/2006/relationships/hyperlink" Target="https://twitter.com/#!/tonjazuercher/status/1382333615376367619" TargetMode="External" /><Relationship Id="rId668" Type="http://schemas.openxmlformats.org/officeDocument/2006/relationships/hyperlink" Target="https://twitter.com/#!/elawunder/status/1382336305615503362" TargetMode="External" /><Relationship Id="rId669" Type="http://schemas.openxmlformats.org/officeDocument/2006/relationships/hyperlink" Target="https://twitter.com/#!/bassteo/status/1382354444671725570" TargetMode="External" /><Relationship Id="rId670" Type="http://schemas.openxmlformats.org/officeDocument/2006/relationships/hyperlink" Target="https://twitter.com/#!/dede71mueller/status/1382355664605954053" TargetMode="External" /><Relationship Id="rId671" Type="http://schemas.openxmlformats.org/officeDocument/2006/relationships/hyperlink" Target="https://twitter.com/#!/rogerluethy/status/1382357058272526338" TargetMode="External" /><Relationship Id="rId672" Type="http://schemas.openxmlformats.org/officeDocument/2006/relationships/hyperlink" Target="https://twitter.com/#!/pqsl99/status/1382357124114694154" TargetMode="External" /><Relationship Id="rId673" Type="http://schemas.openxmlformats.org/officeDocument/2006/relationships/hyperlink" Target="https://twitter.com/#!/pqsl99/status/1382357124114694154" TargetMode="External" /><Relationship Id="rId674" Type="http://schemas.openxmlformats.org/officeDocument/2006/relationships/hyperlink" Target="https://twitter.com/#!/sarah_wyss/status/1382357402339708938" TargetMode="External" /><Relationship Id="rId675" Type="http://schemas.openxmlformats.org/officeDocument/2006/relationships/hyperlink" Target="https://twitter.com/#!/sarah_wyss/status/1382357402339708938" TargetMode="External" /><Relationship Id="rId676" Type="http://schemas.openxmlformats.org/officeDocument/2006/relationships/hyperlink" Target="https://twitter.com/#!/cor_999/status/1382357685996228608" TargetMode="External" /><Relationship Id="rId677" Type="http://schemas.openxmlformats.org/officeDocument/2006/relationships/hyperlink" Target="https://twitter.com/#!/kurzkim/status/1382358221793468419" TargetMode="External" /><Relationship Id="rId678" Type="http://schemas.openxmlformats.org/officeDocument/2006/relationships/hyperlink" Target="https://twitter.com/#!/kurzkim/status/1382339851954053123" TargetMode="External" /><Relationship Id="rId679" Type="http://schemas.openxmlformats.org/officeDocument/2006/relationships/hyperlink" Target="https://twitter.com/#!/johnnnee/status/1382359140132134918" TargetMode="External" /><Relationship Id="rId680" Type="http://schemas.openxmlformats.org/officeDocument/2006/relationships/hyperlink" Target="https://twitter.com/#!/openly_biased/status/1382362037045628934" TargetMode="External" /><Relationship Id="rId681" Type="http://schemas.openxmlformats.org/officeDocument/2006/relationships/hyperlink" Target="https://twitter.com/#!/claudiavetter3/status/1382320566863007744" TargetMode="External" /><Relationship Id="rId682" Type="http://schemas.openxmlformats.org/officeDocument/2006/relationships/hyperlink" Target="https://twitter.com/#!/claudiavetter3/status/1382362089348550656" TargetMode="External" /><Relationship Id="rId683" Type="http://schemas.openxmlformats.org/officeDocument/2006/relationships/hyperlink" Target="https://twitter.com/#!/copymaster/status/1382362113465843720" TargetMode="External" /><Relationship Id="rId684" Type="http://schemas.openxmlformats.org/officeDocument/2006/relationships/hyperlink" Target="https://twitter.com/#!/silastayathome/status/1382363410474618880" TargetMode="External" /><Relationship Id="rId685" Type="http://schemas.openxmlformats.org/officeDocument/2006/relationships/hyperlink" Target="https://twitter.com/#!/fischmamafisch/status/1382363586413084672" TargetMode="External" /><Relationship Id="rId686" Type="http://schemas.openxmlformats.org/officeDocument/2006/relationships/hyperlink" Target="https://twitter.com/#!/joachim24790310/status/1382364379660836865" TargetMode="External" /><Relationship Id="rId687" Type="http://schemas.openxmlformats.org/officeDocument/2006/relationships/hyperlink" Target="https://twitter.com/#!/diuuk/status/1382364403190874114" TargetMode="External" /><Relationship Id="rId688" Type="http://schemas.openxmlformats.org/officeDocument/2006/relationships/hyperlink" Target="https://twitter.com/#!/pfirsichbluet/status/1382364409885040643" TargetMode="External" /><Relationship Id="rId689" Type="http://schemas.openxmlformats.org/officeDocument/2006/relationships/hyperlink" Target="https://twitter.com/#!/pfirsichbluet/status/1382364409885040643" TargetMode="External" /><Relationship Id="rId690" Type="http://schemas.openxmlformats.org/officeDocument/2006/relationships/hyperlink" Target="https://twitter.com/#!/7uendel/status/1382348520775168010" TargetMode="External" /><Relationship Id="rId691" Type="http://schemas.openxmlformats.org/officeDocument/2006/relationships/hyperlink" Target="https://twitter.com/#!/punisherpierre/status/1382365976742793224" TargetMode="External" /><Relationship Id="rId692" Type="http://schemas.openxmlformats.org/officeDocument/2006/relationships/hyperlink" Target="https://twitter.com/#!/erdenbuergerin1/status/1382373058703470601" TargetMode="External" /><Relationship Id="rId693" Type="http://schemas.openxmlformats.org/officeDocument/2006/relationships/hyperlink" Target="https://twitter.com/#!/langstrumpfpipo/status/1381314515388801031" TargetMode="External" /><Relationship Id="rId694" Type="http://schemas.openxmlformats.org/officeDocument/2006/relationships/hyperlink" Target="https://twitter.com/#!/langstrumpfpipo/status/1382373709504081928" TargetMode="External" /><Relationship Id="rId695" Type="http://schemas.openxmlformats.org/officeDocument/2006/relationships/hyperlink" Target="https://twitter.com/#!/xeophin/status/1382383204179529733" TargetMode="External" /><Relationship Id="rId696" Type="http://schemas.openxmlformats.org/officeDocument/2006/relationships/hyperlink" Target="https://twitter.com/#!/ixistenz/status/1382389158409334784" TargetMode="External" /><Relationship Id="rId697" Type="http://schemas.openxmlformats.org/officeDocument/2006/relationships/hyperlink" Target="https://twitter.com/#!/freezone76/status/1382390329668726785" TargetMode="External" /><Relationship Id="rId698" Type="http://schemas.openxmlformats.org/officeDocument/2006/relationships/hyperlink" Target="https://twitter.com/#!/freezone76/status/1381696294054469642" TargetMode="External" /><Relationship Id="rId699" Type="http://schemas.openxmlformats.org/officeDocument/2006/relationships/hyperlink" Target="https://twitter.com/#!/freezone76/status/1382323593976102916" TargetMode="External" /><Relationship Id="rId700" Type="http://schemas.openxmlformats.org/officeDocument/2006/relationships/hyperlink" Target="https://twitter.com/#!/drumcodeuk/status/1382393782570745861" TargetMode="External" /><Relationship Id="rId701" Type="http://schemas.openxmlformats.org/officeDocument/2006/relationships/hyperlink" Target="https://twitter.com/#!/domzscho/status/1381224257108201479" TargetMode="External" /><Relationship Id="rId702" Type="http://schemas.openxmlformats.org/officeDocument/2006/relationships/hyperlink" Target="https://twitter.com/#!/domzscho/status/1382399281383022602" TargetMode="External" /><Relationship Id="rId703" Type="http://schemas.openxmlformats.org/officeDocument/2006/relationships/hyperlink" Target="https://twitter.com/#!/tekcins/status/1382400466596859905" TargetMode="External" /><Relationship Id="rId704" Type="http://schemas.openxmlformats.org/officeDocument/2006/relationships/hyperlink" Target="https://twitter.com/#!/ooswald/status/1382391139119079425" TargetMode="External" /><Relationship Id="rId705" Type="http://schemas.openxmlformats.org/officeDocument/2006/relationships/hyperlink" Target="https://twitter.com/#!/ooswald/status/1382411648086999043" TargetMode="External" /><Relationship Id="rId706" Type="http://schemas.openxmlformats.org/officeDocument/2006/relationships/hyperlink" Target="https://twitter.com/#!/ooswald/status/1382411648086999043" TargetMode="External" /><Relationship Id="rId707" Type="http://schemas.openxmlformats.org/officeDocument/2006/relationships/hyperlink" Target="https://twitter.com/#!/ooswald/status/1382371691859476494" TargetMode="External" /><Relationship Id="rId708" Type="http://schemas.openxmlformats.org/officeDocument/2006/relationships/hyperlink" Target="https://twitter.com/#!/megafon_rs_bern/status/1382415519509282817" TargetMode="External" /><Relationship Id="rId709" Type="http://schemas.openxmlformats.org/officeDocument/2006/relationships/hyperlink" Target="https://twitter.com/#!/huttetomdie/status/1382416798826528775" TargetMode="External" /><Relationship Id="rId710" Type="http://schemas.openxmlformats.org/officeDocument/2006/relationships/hyperlink" Target="https://twitter.com/#!/huttetomdie/status/1381683312595439616" TargetMode="External" /><Relationship Id="rId711" Type="http://schemas.openxmlformats.org/officeDocument/2006/relationships/hyperlink" Target="https://twitter.com/#!/huttetomdie/status/1382416798826528775" TargetMode="External" /><Relationship Id="rId712" Type="http://schemas.openxmlformats.org/officeDocument/2006/relationships/hyperlink" Target="https://twitter.com/#!/elibu/status/1382441643001970692" TargetMode="External" /><Relationship Id="rId713" Type="http://schemas.openxmlformats.org/officeDocument/2006/relationships/hyperlink" Target="https://twitter.com/#!/roli1959/status/1382470401851281411" TargetMode="External" /><Relationship Id="rId714" Type="http://schemas.openxmlformats.org/officeDocument/2006/relationships/hyperlink" Target="https://twitter.com/#!/roli1959/status/1382470401851281411" TargetMode="External" /><Relationship Id="rId715" Type="http://schemas.openxmlformats.org/officeDocument/2006/relationships/hyperlink" Target="https://twitter.com/#!/thom71343318/status/1382535380424097793" TargetMode="External" /><Relationship Id="rId716" Type="http://schemas.openxmlformats.org/officeDocument/2006/relationships/hyperlink" Target="https://twitter.com/#!/mbaerlocher/status/1382586180257071106" TargetMode="External" /><Relationship Id="rId717" Type="http://schemas.openxmlformats.org/officeDocument/2006/relationships/hyperlink" Target="https://twitter.com/#!/laeripatrizia/status/1382586419139469314" TargetMode="External" /><Relationship Id="rId718" Type="http://schemas.openxmlformats.org/officeDocument/2006/relationships/hyperlink" Target="https://twitter.com/#!/metamythos/status/1382587945488551936" TargetMode="External" /><Relationship Id="rId719" Type="http://schemas.openxmlformats.org/officeDocument/2006/relationships/hyperlink" Target="https://twitter.com/#!/margritstamm/status/1382589243147567104" TargetMode="External" /><Relationship Id="rId720" Type="http://schemas.openxmlformats.org/officeDocument/2006/relationships/hyperlink" Target="https://twitter.com/#!/alexaregger/status/1382593090989473792" TargetMode="External" /><Relationship Id="rId721" Type="http://schemas.openxmlformats.org/officeDocument/2006/relationships/hyperlink" Target="https://twitter.com/#!/alexaregger/status/1382593090989473792" TargetMode="External" /><Relationship Id="rId722" Type="http://schemas.openxmlformats.org/officeDocument/2006/relationships/hyperlink" Target="https://twitter.com/#!/diefeministen/status/1381916793585995776" TargetMode="External" /><Relationship Id="rId723" Type="http://schemas.openxmlformats.org/officeDocument/2006/relationships/hyperlink" Target="https://twitter.com/#!/rosensteinsasha/status/1381924145580105729" TargetMode="External" /><Relationship Id="rId724" Type="http://schemas.openxmlformats.org/officeDocument/2006/relationships/hyperlink" Target="https://twitter.com/#!/rosensteinsasha/status/1381924145580105729" TargetMode="External" /><Relationship Id="rId725" Type="http://schemas.openxmlformats.org/officeDocument/2006/relationships/hyperlink" Target="https://twitter.com/#!/sophieachermann/status/1381923078943473664" TargetMode="External" /><Relationship Id="rId726" Type="http://schemas.openxmlformats.org/officeDocument/2006/relationships/hyperlink" Target="https://twitter.com/#!/spzuerich/status/1382594885639938051" TargetMode="External" /><Relationship Id="rId727" Type="http://schemas.openxmlformats.org/officeDocument/2006/relationships/hyperlink" Target="https://twitter.com/#!/spzuerich/status/1382594885639938051" TargetMode="External" /><Relationship Id="rId728" Type="http://schemas.openxmlformats.org/officeDocument/2006/relationships/hyperlink" Target="https://twitter.com/#!/gabrielvetter/status/1382597765130248192" TargetMode="External" /><Relationship Id="rId729" Type="http://schemas.openxmlformats.org/officeDocument/2006/relationships/hyperlink" Target="https://twitter.com/#!/heinrichheine15/status/1381381152808783877" TargetMode="External" /><Relationship Id="rId730" Type="http://schemas.openxmlformats.org/officeDocument/2006/relationships/hyperlink" Target="https://twitter.com/#!/heinrichheine15/status/1381601322298966016" TargetMode="External" /><Relationship Id="rId731" Type="http://schemas.openxmlformats.org/officeDocument/2006/relationships/hyperlink" Target="https://twitter.com/#!/heinrichheine15/status/1381381152808783877" TargetMode="External" /><Relationship Id="rId732" Type="http://schemas.openxmlformats.org/officeDocument/2006/relationships/hyperlink" Target="https://twitter.com/#!/heinrichheine15/status/1381601322298966016" TargetMode="External" /><Relationship Id="rId733" Type="http://schemas.openxmlformats.org/officeDocument/2006/relationships/hyperlink" Target="https://twitter.com/#!/heinrichheine15/status/1381601322298966016" TargetMode="External" /><Relationship Id="rId734" Type="http://schemas.openxmlformats.org/officeDocument/2006/relationships/hyperlink" Target="https://twitter.com/#!/heinrichheine15/status/1381381152808783877" TargetMode="External" /><Relationship Id="rId735" Type="http://schemas.openxmlformats.org/officeDocument/2006/relationships/hyperlink" Target="https://twitter.com/#!/heinrichheine15/status/1381601322298966016" TargetMode="External" /><Relationship Id="rId736" Type="http://schemas.openxmlformats.org/officeDocument/2006/relationships/hyperlink" Target="https://twitter.com/#!/heinrichheine15/status/1382600901324632065" TargetMode="External" /><Relationship Id="rId737" Type="http://schemas.openxmlformats.org/officeDocument/2006/relationships/hyperlink" Target="https://twitter.com/#!/heinrichheine15/status/1382600901324632065" TargetMode="External" /><Relationship Id="rId738" Type="http://schemas.openxmlformats.org/officeDocument/2006/relationships/hyperlink" Target="https://twitter.com/#!/heinrichheine15/status/1382600901324632065" TargetMode="External" /><Relationship Id="rId739" Type="http://schemas.openxmlformats.org/officeDocument/2006/relationships/hyperlink" Target="https://twitter.com/#!/heinrichheine15/status/1382600901324632065" TargetMode="External" /><Relationship Id="rId740" Type="http://schemas.openxmlformats.org/officeDocument/2006/relationships/hyperlink" Target="https://twitter.com/#!/heinrichheine15/status/1382600901324632065" TargetMode="External" /><Relationship Id="rId741" Type="http://schemas.openxmlformats.org/officeDocument/2006/relationships/hyperlink" Target="https://twitter.com/#!/eidgenossepeter/status/1382616456366583808" TargetMode="External" /><Relationship Id="rId742" Type="http://schemas.openxmlformats.org/officeDocument/2006/relationships/hyperlink" Target="https://twitter.com/#!/gaultmilieu/status/1382625851951439872" TargetMode="External" /><Relationship Id="rId743" Type="http://schemas.openxmlformats.org/officeDocument/2006/relationships/hyperlink" Target="https://twitter.com/#!/rizziesther/status/1382629465461813250" TargetMode="External" /><Relationship Id="rId744" Type="http://schemas.openxmlformats.org/officeDocument/2006/relationships/hyperlink" Target="https://twitter.com/#!/annekanne77/status/1382632289285382144" TargetMode="External" /><Relationship Id="rId745" Type="http://schemas.openxmlformats.org/officeDocument/2006/relationships/hyperlink" Target="https://twitter.com/#!/puerrom/status/1382280592612540420" TargetMode="External" /><Relationship Id="rId746" Type="http://schemas.openxmlformats.org/officeDocument/2006/relationships/hyperlink" Target="https://twitter.com/#!/puerrom/status/1382280592612540420" TargetMode="External" /><Relationship Id="rId747" Type="http://schemas.openxmlformats.org/officeDocument/2006/relationships/hyperlink" Target="https://twitter.com/#!/puerrom/status/1382634908565307394" TargetMode="External" /><Relationship Id="rId748" Type="http://schemas.openxmlformats.org/officeDocument/2006/relationships/hyperlink" Target="https://twitter.com/#!/carlogrillo10/status/1382635132406919168" TargetMode="External" /><Relationship Id="rId749" Type="http://schemas.openxmlformats.org/officeDocument/2006/relationships/hyperlink" Target="https://twitter.com/#!/chayo_77/status/1382635822961278976" TargetMode="External" /><Relationship Id="rId750" Type="http://schemas.openxmlformats.org/officeDocument/2006/relationships/hyperlink" Target="https://twitter.com/#!/chayo_77/status/1382635822961278976" TargetMode="External" /><Relationship Id="rId751" Type="http://schemas.openxmlformats.org/officeDocument/2006/relationships/hyperlink" Target="https://twitter.com/#!/nette_wolke/status/1382645895246848000" TargetMode="External" /><Relationship Id="rId752" Type="http://schemas.openxmlformats.org/officeDocument/2006/relationships/hyperlink" Target="https://twitter.com/#!/skywalker5054/status/1382648766897983499" TargetMode="External" /><Relationship Id="rId753" Type="http://schemas.openxmlformats.org/officeDocument/2006/relationships/hyperlink" Target="https://twitter.com/#!/patrickmatusz/status/1382650332795265024" TargetMode="External" /><Relationship Id="rId754" Type="http://schemas.openxmlformats.org/officeDocument/2006/relationships/hyperlink" Target="https://twitter.com/#!/fairy6493/status/1382650511330054146" TargetMode="External" /><Relationship Id="rId755" Type="http://schemas.openxmlformats.org/officeDocument/2006/relationships/hyperlink" Target="https://twitter.com/#!/lernchance/status/1382657275383386117" TargetMode="External" /><Relationship Id="rId756" Type="http://schemas.openxmlformats.org/officeDocument/2006/relationships/hyperlink" Target="https://twitter.com/#!/hofnaerrin/status/1382657789860978692" TargetMode="External" /><Relationship Id="rId757" Type="http://schemas.openxmlformats.org/officeDocument/2006/relationships/hyperlink" Target="https://twitter.com/#!/hofnaerrin/status/1382657789860978692" TargetMode="External" /><Relationship Id="rId758" Type="http://schemas.openxmlformats.org/officeDocument/2006/relationships/hyperlink" Target="https://twitter.com/#!/eduardgrnwald/status/1381609138082488324" TargetMode="External" /><Relationship Id="rId759" Type="http://schemas.openxmlformats.org/officeDocument/2006/relationships/hyperlink" Target="https://twitter.com/#!/eduardgrnwald/status/1382627788952379393" TargetMode="External" /><Relationship Id="rId760" Type="http://schemas.openxmlformats.org/officeDocument/2006/relationships/hyperlink" Target="https://twitter.com/#!/tla62/status/1382658534790270976" TargetMode="External" /><Relationship Id="rId761" Type="http://schemas.openxmlformats.org/officeDocument/2006/relationships/hyperlink" Target="https://twitter.com/#!/schaefershf/status/1382680725665804293" TargetMode="External" /><Relationship Id="rId762" Type="http://schemas.openxmlformats.org/officeDocument/2006/relationships/hyperlink" Target="https://twitter.com/#!/politikfragen/status/1382550768172072960" TargetMode="External" /><Relationship Id="rId763" Type="http://schemas.openxmlformats.org/officeDocument/2006/relationships/hyperlink" Target="https://twitter.com/#!/politikfragen/status/1382686666993860618" TargetMode="External" /><Relationship Id="rId764" Type="http://schemas.openxmlformats.org/officeDocument/2006/relationships/hyperlink" Target="https://twitter.com/#!/fehlundtadel/status/1382687469624233989" TargetMode="External" /><Relationship Id="rId765" Type="http://schemas.openxmlformats.org/officeDocument/2006/relationships/hyperlink" Target="https://twitter.com/#!/edi_dfi/status/1382694386526486535" TargetMode="External" /><Relationship Id="rId766" Type="http://schemas.openxmlformats.org/officeDocument/2006/relationships/hyperlink" Target="https://twitter.com/#!/sabinezhberlin/status/1382697599073972231" TargetMode="External" /><Relationship Id="rId767" Type="http://schemas.openxmlformats.org/officeDocument/2006/relationships/hyperlink" Target="https://twitter.com/#!/ninowilkins/status/1382714671761924097" TargetMode="External" /><Relationship Id="rId768" Type="http://schemas.openxmlformats.org/officeDocument/2006/relationships/hyperlink" Target="https://twitter.com/#!/ninowilkins/status/1382714671761924097" TargetMode="External" /><Relationship Id="rId769" Type="http://schemas.openxmlformats.org/officeDocument/2006/relationships/hyperlink" Target="https://twitter.com/#!/ninowilkins/status/1382714671761924097" TargetMode="External" /><Relationship Id="rId770" Type="http://schemas.openxmlformats.org/officeDocument/2006/relationships/hyperlink" Target="https://twitter.com/#!/ninowilkins/status/1382714671761924097" TargetMode="External" /><Relationship Id="rId771" Type="http://schemas.openxmlformats.org/officeDocument/2006/relationships/hyperlink" Target="https://twitter.com/#!/ninowilkins/status/1382714671761924097" TargetMode="External" /><Relationship Id="rId772" Type="http://schemas.openxmlformats.org/officeDocument/2006/relationships/hyperlink" Target="https://twitter.com/#!/ninowilkins/status/1382714671761924097" TargetMode="External" /><Relationship Id="rId773" Type="http://schemas.openxmlformats.org/officeDocument/2006/relationships/hyperlink" Target="https://twitter.com/#!/koblerev/status/1382714881619726342" TargetMode="External" /><Relationship Id="rId774" Type="http://schemas.openxmlformats.org/officeDocument/2006/relationships/hyperlink" Target="https://twitter.com/#!/koblerev/status/1382714881619726342" TargetMode="External" /><Relationship Id="rId775" Type="http://schemas.openxmlformats.org/officeDocument/2006/relationships/hyperlink" Target="https://twitter.com/#!/koblerev/status/1382714881619726342" TargetMode="External" /><Relationship Id="rId776" Type="http://schemas.openxmlformats.org/officeDocument/2006/relationships/hyperlink" Target="https://twitter.com/#!/koblerev/status/1382714881619726342" TargetMode="External" /><Relationship Id="rId777" Type="http://schemas.openxmlformats.org/officeDocument/2006/relationships/hyperlink" Target="https://twitter.com/#!/koblerev/status/1382714881619726342" TargetMode="External" /><Relationship Id="rId778" Type="http://schemas.openxmlformats.org/officeDocument/2006/relationships/hyperlink" Target="https://twitter.com/#!/koblerev/status/1382714881619726342" TargetMode="External" /><Relationship Id="rId779" Type="http://schemas.openxmlformats.org/officeDocument/2006/relationships/hyperlink" Target="https://twitter.com/#!/massimodiana/status/1382717052176175111" TargetMode="External" /><Relationship Id="rId780" Type="http://schemas.openxmlformats.org/officeDocument/2006/relationships/hyperlink" Target="https://twitter.com/#!/m_hof/status/1382714369776222208" TargetMode="External" /><Relationship Id="rId781" Type="http://schemas.openxmlformats.org/officeDocument/2006/relationships/hyperlink" Target="https://twitter.com/#!/massimodiana/status/1382717052176175111" TargetMode="External" /><Relationship Id="rId782" Type="http://schemas.openxmlformats.org/officeDocument/2006/relationships/hyperlink" Target="https://twitter.com/#!/lmzurich/status/1382590311885639680" TargetMode="External" /><Relationship Id="rId783" Type="http://schemas.openxmlformats.org/officeDocument/2006/relationships/hyperlink" Target="https://twitter.com/#!/dani_allemann/status/1382718969405173765" TargetMode="External" /><Relationship Id="rId784" Type="http://schemas.openxmlformats.org/officeDocument/2006/relationships/hyperlink" Target="https://twitter.com/#!/zukunftch/status/1382719242680811521" TargetMode="External" /><Relationship Id="rId785" Type="http://schemas.openxmlformats.org/officeDocument/2006/relationships/hyperlink" Target="https://twitter.com/#!/miperrico/status/1382722801208061957" TargetMode="External" /><Relationship Id="rId786" Type="http://schemas.openxmlformats.org/officeDocument/2006/relationships/hyperlink" Target="https://twitter.com/#!/miperrico/status/1382722801208061957" TargetMode="External" /><Relationship Id="rId787" Type="http://schemas.openxmlformats.org/officeDocument/2006/relationships/hyperlink" Target="https://twitter.com/#!/miperrico/status/1382722801208061957" TargetMode="External" /><Relationship Id="rId788" Type="http://schemas.openxmlformats.org/officeDocument/2006/relationships/hyperlink" Target="https://twitter.com/#!/miperrico/status/1382722801208061957" TargetMode="External" /><Relationship Id="rId789" Type="http://schemas.openxmlformats.org/officeDocument/2006/relationships/hyperlink" Target="https://twitter.com/#!/miperrico/status/1382722801208061957" TargetMode="External" /><Relationship Id="rId790" Type="http://schemas.openxmlformats.org/officeDocument/2006/relationships/hyperlink" Target="https://twitter.com/#!/miperrico/status/1382722801208061957" TargetMode="External" /><Relationship Id="rId791" Type="http://schemas.openxmlformats.org/officeDocument/2006/relationships/hyperlink" Target="https://twitter.com/#!/remolamotta/status/1382407608905175044" TargetMode="External" /><Relationship Id="rId792" Type="http://schemas.openxmlformats.org/officeDocument/2006/relationships/hyperlink" Target="https://twitter.com/#!/crusty20041/status/1382491767283535873" TargetMode="External" /><Relationship Id="rId793" Type="http://schemas.openxmlformats.org/officeDocument/2006/relationships/hyperlink" Target="https://twitter.com/#!/crusty20041/status/1382736741191278597" TargetMode="External" /><Relationship Id="rId794" Type="http://schemas.openxmlformats.org/officeDocument/2006/relationships/hyperlink" Target="https://twitter.com/#!/karniggels/status/1382741274441232384" TargetMode="External" /><Relationship Id="rId795" Type="http://schemas.openxmlformats.org/officeDocument/2006/relationships/hyperlink" Target="https://twitter.com/#!/patrick_kuenzle/status/1382742580706865156" TargetMode="External" /><Relationship Id="rId796" Type="http://schemas.openxmlformats.org/officeDocument/2006/relationships/hyperlink" Target="https://twitter.com/#!/ompwashington/status/1382713344449261569" TargetMode="External" /><Relationship Id="rId797" Type="http://schemas.openxmlformats.org/officeDocument/2006/relationships/hyperlink" Target="https://twitter.com/#!/patrick_kuenzle/status/1382742580706865156" TargetMode="External" /><Relationship Id="rId798" Type="http://schemas.openxmlformats.org/officeDocument/2006/relationships/hyperlink" Target="https://twitter.com/#!/ompwashington/status/1382713344449261569" TargetMode="External" /><Relationship Id="rId799" Type="http://schemas.openxmlformats.org/officeDocument/2006/relationships/hyperlink" Target="https://twitter.com/#!/patrick_kuenzle/status/1382742580706865156" TargetMode="External" /><Relationship Id="rId800" Type="http://schemas.openxmlformats.org/officeDocument/2006/relationships/hyperlink" Target="https://twitter.com/#!/ompwashington/status/1382713344449261569" TargetMode="External" /><Relationship Id="rId801" Type="http://schemas.openxmlformats.org/officeDocument/2006/relationships/hyperlink" Target="https://twitter.com/#!/patrick_kuenzle/status/1382742580706865156" TargetMode="External" /><Relationship Id="rId802" Type="http://schemas.openxmlformats.org/officeDocument/2006/relationships/hyperlink" Target="https://twitter.com/#!/ompwashington/status/1382713344449261569" TargetMode="External" /><Relationship Id="rId803" Type="http://schemas.openxmlformats.org/officeDocument/2006/relationships/hyperlink" Target="https://twitter.com/#!/patrick_kuenzle/status/1382742580706865156" TargetMode="External" /><Relationship Id="rId804" Type="http://schemas.openxmlformats.org/officeDocument/2006/relationships/hyperlink" Target="https://twitter.com/#!/patrick_kuenzle/status/1382742580706865156" TargetMode="External" /><Relationship Id="rId805" Type="http://schemas.openxmlformats.org/officeDocument/2006/relationships/hyperlink" Target="https://twitter.com/#!/007_what_else/status/1382742820725874693" TargetMode="External" /><Relationship Id="rId806" Type="http://schemas.openxmlformats.org/officeDocument/2006/relationships/hyperlink" Target="https://twitter.com/#!/007_what_else/status/1382742820725874693" TargetMode="External" /><Relationship Id="rId807" Type="http://schemas.openxmlformats.org/officeDocument/2006/relationships/hyperlink" Target="https://twitter.com/#!/007_what_else/status/1382742820725874693" TargetMode="External" /><Relationship Id="rId808" Type="http://schemas.openxmlformats.org/officeDocument/2006/relationships/hyperlink" Target="https://twitter.com/#!/nzz/status/1381629672845369344" TargetMode="External" /><Relationship Id="rId809" Type="http://schemas.openxmlformats.org/officeDocument/2006/relationships/hyperlink" Target="https://twitter.com/#!/nzz/status/1381639560824754186" TargetMode="External" /><Relationship Id="rId810" Type="http://schemas.openxmlformats.org/officeDocument/2006/relationships/hyperlink" Target="https://twitter.com/#!/007_what_else/status/1382742820725874693" TargetMode="External" /><Relationship Id="rId811" Type="http://schemas.openxmlformats.org/officeDocument/2006/relationships/hyperlink" Target="https://twitter.com/#!/cee_spectacles/status/1382746999204806660" TargetMode="External" /><Relationship Id="rId812" Type="http://schemas.openxmlformats.org/officeDocument/2006/relationships/hyperlink" Target="https://twitter.com/#!/ninubinu/status/1382774125849157634" TargetMode="External" /><Relationship Id="rId813" Type="http://schemas.openxmlformats.org/officeDocument/2006/relationships/hyperlink" Target="https://twitter.com/#!/sofami_repe/status/1382783890062999552" TargetMode="External" /><Relationship Id="rId814" Type="http://schemas.openxmlformats.org/officeDocument/2006/relationships/hyperlink" Target="https://twitter.com/#!/sofami_repe/status/1382783890062999552" TargetMode="External" /><Relationship Id="rId815" Type="http://schemas.openxmlformats.org/officeDocument/2006/relationships/hyperlink" Target="https://twitter.com/#!/kathrinbertschy/status/1382793666213842948" TargetMode="External" /><Relationship Id="rId816" Type="http://schemas.openxmlformats.org/officeDocument/2006/relationships/hyperlink" Target="https://twitter.com/#!/kathrinbertschy/status/1382793666213842948" TargetMode="External" /><Relationship Id="rId817" Type="http://schemas.openxmlformats.org/officeDocument/2006/relationships/hyperlink" Target="https://twitter.com/#!/vancreutzfeldt/status/1382802227966980116" TargetMode="External" /><Relationship Id="rId818" Type="http://schemas.openxmlformats.org/officeDocument/2006/relationships/hyperlink" Target="https://twitter.com/#!/shv_fssf/status/1382940412889948160" TargetMode="External" /><Relationship Id="rId819" Type="http://schemas.openxmlformats.org/officeDocument/2006/relationships/hyperlink" Target="https://twitter.com/#!/alescha02/status/1382968007354429442" TargetMode="External" /><Relationship Id="rId820" Type="http://schemas.openxmlformats.org/officeDocument/2006/relationships/hyperlink" Target="https://twitter.com/#!/chruezlinge/status/1382971424902627331" TargetMode="External" /><Relationship Id="rId821" Type="http://schemas.openxmlformats.org/officeDocument/2006/relationships/hyperlink" Target="https://twitter.com/#!/reinhard481/status/1382974915276525568" TargetMode="External" /><Relationship Id="rId822" Type="http://schemas.openxmlformats.org/officeDocument/2006/relationships/hyperlink" Target="https://twitter.com/#!/lukasvbuerkli/status/1382989888409251841" TargetMode="External" /><Relationship Id="rId823" Type="http://schemas.openxmlformats.org/officeDocument/2006/relationships/hyperlink" Target="https://twitter.com/#!/actaveritas/status/1383011008541822979" TargetMode="External" /><Relationship Id="rId824" Type="http://schemas.openxmlformats.org/officeDocument/2006/relationships/hyperlink" Target="https://twitter.com/#!/dboppch/status/1383024494407737349" TargetMode="External" /><Relationship Id="rId825" Type="http://schemas.openxmlformats.org/officeDocument/2006/relationships/hyperlink" Target="https://twitter.com/#!/bundesrat_ch/status/1382316299175522305" TargetMode="External" /><Relationship Id="rId826" Type="http://schemas.openxmlformats.org/officeDocument/2006/relationships/hyperlink" Target="https://twitter.com/#!/swiesandraa/status/1383029234256510982" TargetMode="External" /><Relationship Id="rId827" Type="http://schemas.openxmlformats.org/officeDocument/2006/relationships/hyperlink" Target="https://twitter.com/#!/bundeshaus_bern/status/1380404490889662467" TargetMode="External" /><Relationship Id="rId828" Type="http://schemas.openxmlformats.org/officeDocument/2006/relationships/hyperlink" Target="https://twitter.com/#!/bundeshaus_bern/status/1380404491896299523" TargetMode="External" /><Relationship Id="rId829" Type="http://schemas.openxmlformats.org/officeDocument/2006/relationships/hyperlink" Target="https://twitter.com/#!/bundeshaus_bern/status/1380404492911341570" TargetMode="External" /><Relationship Id="rId830" Type="http://schemas.openxmlformats.org/officeDocument/2006/relationships/hyperlink" Target="https://twitter.com/#!/bundeshaus_bern/status/1380419742897373184" TargetMode="External" /><Relationship Id="rId831" Type="http://schemas.openxmlformats.org/officeDocument/2006/relationships/hyperlink" Target="https://twitter.com/#!/bundeshaus_bern/status/1380452452705525763" TargetMode="External" /><Relationship Id="rId832" Type="http://schemas.openxmlformats.org/officeDocument/2006/relationships/hyperlink" Target="https://twitter.com/#!/bundeshaus_bern/status/1380512329268269061" TargetMode="External" /><Relationship Id="rId833" Type="http://schemas.openxmlformats.org/officeDocument/2006/relationships/hyperlink" Target="https://twitter.com/#!/bundeshaus_bern/status/1380527174436843521" TargetMode="External" /><Relationship Id="rId834" Type="http://schemas.openxmlformats.org/officeDocument/2006/relationships/hyperlink" Target="https://twitter.com/#!/bundeshaus_bern/status/1380527175808344071" TargetMode="External" /><Relationship Id="rId835" Type="http://schemas.openxmlformats.org/officeDocument/2006/relationships/hyperlink" Target="https://twitter.com/#!/bundeshaus_bern/status/1380542025779404800" TargetMode="External" /><Relationship Id="rId836" Type="http://schemas.openxmlformats.org/officeDocument/2006/relationships/hyperlink" Target="https://twitter.com/#!/bundeshaus_bern/status/1381547654300065792" TargetMode="External" /><Relationship Id="rId837" Type="http://schemas.openxmlformats.org/officeDocument/2006/relationships/hyperlink" Target="https://twitter.com/#!/bundeshaus_bern/status/1381577472760635394" TargetMode="External" /><Relationship Id="rId838" Type="http://schemas.openxmlformats.org/officeDocument/2006/relationships/hyperlink" Target="https://twitter.com/#!/bundeshaus_bern/status/1381577473880596484" TargetMode="External" /><Relationship Id="rId839" Type="http://schemas.openxmlformats.org/officeDocument/2006/relationships/hyperlink" Target="https://twitter.com/#!/bundeshaus_bern/status/1381863610285129728" TargetMode="External" /><Relationship Id="rId840" Type="http://schemas.openxmlformats.org/officeDocument/2006/relationships/hyperlink" Target="https://twitter.com/#!/bundeshaus_bern/status/1381878581295415298" TargetMode="External" /><Relationship Id="rId841" Type="http://schemas.openxmlformats.org/officeDocument/2006/relationships/hyperlink" Target="https://twitter.com/#!/bundeshaus_bern/status/1381893808036585474" TargetMode="External" /><Relationship Id="rId842" Type="http://schemas.openxmlformats.org/officeDocument/2006/relationships/hyperlink" Target="https://twitter.com/#!/bundeshaus_bern/status/1381893813258444803" TargetMode="External" /><Relationship Id="rId843" Type="http://schemas.openxmlformats.org/officeDocument/2006/relationships/hyperlink" Target="https://twitter.com/#!/bundeshaus_bern/status/1381938605535334400" TargetMode="External" /><Relationship Id="rId844" Type="http://schemas.openxmlformats.org/officeDocument/2006/relationships/hyperlink" Target="https://twitter.com/#!/bundeshaus_bern/status/1381953705046462465" TargetMode="External" /><Relationship Id="rId845" Type="http://schemas.openxmlformats.org/officeDocument/2006/relationships/hyperlink" Target="https://twitter.com/#!/bundeshaus_bern/status/1381969182099603473" TargetMode="External" /><Relationship Id="rId846" Type="http://schemas.openxmlformats.org/officeDocument/2006/relationships/hyperlink" Target="https://twitter.com/#!/bundeshaus_bern/status/1381969183269736448" TargetMode="External" /><Relationship Id="rId847" Type="http://schemas.openxmlformats.org/officeDocument/2006/relationships/hyperlink" Target="https://twitter.com/#!/bundeshaus_bern/status/1382240467782279171" TargetMode="External" /><Relationship Id="rId848" Type="http://schemas.openxmlformats.org/officeDocument/2006/relationships/hyperlink" Target="https://twitter.com/#!/bundeshaus_bern/status/1382240469061488642" TargetMode="External" /><Relationship Id="rId849" Type="http://schemas.openxmlformats.org/officeDocument/2006/relationships/hyperlink" Target="https://twitter.com/#!/bundeshaus_bern/status/1382240470441418752" TargetMode="External" /><Relationship Id="rId850" Type="http://schemas.openxmlformats.org/officeDocument/2006/relationships/hyperlink" Target="https://twitter.com/#!/bundeshaus_bern/status/1382264001397100544" TargetMode="External" /><Relationship Id="rId851" Type="http://schemas.openxmlformats.org/officeDocument/2006/relationships/hyperlink" Target="https://twitter.com/#!/bundeshaus_bern/status/1382264002500202496" TargetMode="External" /><Relationship Id="rId852" Type="http://schemas.openxmlformats.org/officeDocument/2006/relationships/hyperlink" Target="https://twitter.com/#!/bundeshaus_bern/status/1382264003628453889" TargetMode="External" /><Relationship Id="rId853" Type="http://schemas.openxmlformats.org/officeDocument/2006/relationships/hyperlink" Target="https://twitter.com/#!/bundeshaus_bern/status/1382264004681224194" TargetMode="External" /><Relationship Id="rId854" Type="http://schemas.openxmlformats.org/officeDocument/2006/relationships/hyperlink" Target="https://twitter.com/#!/bundeshaus_bern/status/1382264005834641409" TargetMode="External" /><Relationship Id="rId855" Type="http://schemas.openxmlformats.org/officeDocument/2006/relationships/hyperlink" Target="https://twitter.com/#!/bundeshaus_bern/status/1382264006853861381" TargetMode="External" /><Relationship Id="rId856" Type="http://schemas.openxmlformats.org/officeDocument/2006/relationships/hyperlink" Target="https://twitter.com/#!/bundeshaus_bern/status/1382264007923433476" TargetMode="External" /><Relationship Id="rId857" Type="http://schemas.openxmlformats.org/officeDocument/2006/relationships/hyperlink" Target="https://twitter.com/#!/bundeshaus_bern/status/1382264008946839552" TargetMode="External" /><Relationship Id="rId858" Type="http://schemas.openxmlformats.org/officeDocument/2006/relationships/hyperlink" Target="https://twitter.com/#!/bundeshaus_bern/status/1382279475551903751" TargetMode="External" /><Relationship Id="rId859" Type="http://schemas.openxmlformats.org/officeDocument/2006/relationships/hyperlink" Target="https://twitter.com/#!/bundeshaus_bern/status/1382279477007327242" TargetMode="External" /><Relationship Id="rId860" Type="http://schemas.openxmlformats.org/officeDocument/2006/relationships/hyperlink" Target="https://twitter.com/#!/bundeshaus_bern/status/1382339631249723397" TargetMode="External" /><Relationship Id="rId861" Type="http://schemas.openxmlformats.org/officeDocument/2006/relationships/hyperlink" Target="https://twitter.com/#!/bundeshaus_bern/status/1382339632424050697" TargetMode="External" /><Relationship Id="rId862" Type="http://schemas.openxmlformats.org/officeDocument/2006/relationships/hyperlink" Target="https://twitter.com/#!/bundeshaus_bern/status/1382610280488718337" TargetMode="External" /><Relationship Id="rId863" Type="http://schemas.openxmlformats.org/officeDocument/2006/relationships/hyperlink" Target="https://twitter.com/#!/bundeshaus_bern/status/1382625378657718274" TargetMode="External" /><Relationship Id="rId864" Type="http://schemas.openxmlformats.org/officeDocument/2006/relationships/hyperlink" Target="https://twitter.com/#!/bundeshaus_bern/status/1382625379806965761" TargetMode="External" /><Relationship Id="rId865" Type="http://schemas.openxmlformats.org/officeDocument/2006/relationships/hyperlink" Target="https://twitter.com/#!/bundeshaus_bern/status/1382640731337105410" TargetMode="External" /><Relationship Id="rId866" Type="http://schemas.openxmlformats.org/officeDocument/2006/relationships/hyperlink" Target="https://twitter.com/#!/bundeshaus_bern/status/1382655703416926212" TargetMode="External" /><Relationship Id="rId867" Type="http://schemas.openxmlformats.org/officeDocument/2006/relationships/hyperlink" Target="https://twitter.com/#!/bundeshaus_bern/status/1382686414689619970" TargetMode="External" /><Relationship Id="rId868" Type="http://schemas.openxmlformats.org/officeDocument/2006/relationships/hyperlink" Target="https://twitter.com/#!/bundeshaus_bern/status/1382686415763304448" TargetMode="External" /><Relationship Id="rId869" Type="http://schemas.openxmlformats.org/officeDocument/2006/relationships/hyperlink" Target="https://twitter.com/#!/bundeshaus_bern/status/1382716603989590018" TargetMode="External" /><Relationship Id="rId870" Type="http://schemas.openxmlformats.org/officeDocument/2006/relationships/hyperlink" Target="https://twitter.com/#!/bundeshaus_bern/status/1382716605377900548" TargetMode="External" /><Relationship Id="rId871" Type="http://schemas.openxmlformats.org/officeDocument/2006/relationships/hyperlink" Target="https://twitter.com/#!/bundeshaus_bern/status/1382806444471242753" TargetMode="External" /><Relationship Id="rId872" Type="http://schemas.openxmlformats.org/officeDocument/2006/relationships/hyperlink" Target="https://twitter.com/#!/bundeshaus_bern/status/1382956061955551233" TargetMode="External" /><Relationship Id="rId873" Type="http://schemas.openxmlformats.org/officeDocument/2006/relationships/hyperlink" Target="https://twitter.com/#!/bundeshaus_bern/status/1382956063058628613" TargetMode="External" /><Relationship Id="rId874" Type="http://schemas.openxmlformats.org/officeDocument/2006/relationships/hyperlink" Target="https://twitter.com/#!/bundeshaus_bern/status/1383031300362096643" TargetMode="External" /><Relationship Id="rId875" Type="http://schemas.openxmlformats.org/officeDocument/2006/relationships/hyperlink" Target="https://twitter.com/#!/ladina_kirchen/status/1382815495393525766" TargetMode="External" /><Relationship Id="rId876" Type="http://schemas.openxmlformats.org/officeDocument/2006/relationships/hyperlink" Target="https://twitter.com/#!/fwasserfallen/status/1383044810022518786" TargetMode="External" /><Relationship Id="rId877" Type="http://schemas.openxmlformats.org/officeDocument/2006/relationships/hyperlink" Target="https://twitter.com/#!/diefeministen/status/1381916793585995776" TargetMode="External" /><Relationship Id="rId878" Type="http://schemas.openxmlformats.org/officeDocument/2006/relationships/hyperlink" Target="https://twitter.com/#!/sophieachermann/status/1381923078943473664" TargetMode="External" /><Relationship Id="rId879" Type="http://schemas.openxmlformats.org/officeDocument/2006/relationships/hyperlink" Target="https://twitter.com/#!/alliance_f/status/1381917595960508419" TargetMode="External" /><Relationship Id="rId880" Type="http://schemas.openxmlformats.org/officeDocument/2006/relationships/hyperlink" Target="https://twitter.com/#!/sophieachermann/status/1381974729809100802" TargetMode="External" /><Relationship Id="rId881" Type="http://schemas.openxmlformats.org/officeDocument/2006/relationships/hyperlink" Target="https://twitter.com/#!/alliance_f/status/1381972938421792772" TargetMode="External" /><Relationship Id="rId882" Type="http://schemas.openxmlformats.org/officeDocument/2006/relationships/hyperlink" Target="https://twitter.com/#!/sophieachermann/status/1380866815233040384" TargetMode="External" /><Relationship Id="rId883" Type="http://schemas.openxmlformats.org/officeDocument/2006/relationships/hyperlink" Target="https://twitter.com/#!/sophieachermann/status/1381494618727063554" TargetMode="External" /><Relationship Id="rId884" Type="http://schemas.openxmlformats.org/officeDocument/2006/relationships/hyperlink" Target="https://twitter.com/#!/sophieachermann/status/1381923078943473664" TargetMode="External" /><Relationship Id="rId885" Type="http://schemas.openxmlformats.org/officeDocument/2006/relationships/hyperlink" Target="https://twitter.com/#!/sophieachermann/status/1381974729809100802" TargetMode="External" /><Relationship Id="rId886" Type="http://schemas.openxmlformats.org/officeDocument/2006/relationships/hyperlink" Target="https://twitter.com/#!/sophieachermann/status/1382594267965759491" TargetMode="External" /><Relationship Id="rId887" Type="http://schemas.openxmlformats.org/officeDocument/2006/relationships/hyperlink" Target="https://twitter.com/#!/mayagraf_bl/status/1381527111631011840" TargetMode="External" /><Relationship Id="rId888" Type="http://schemas.openxmlformats.org/officeDocument/2006/relationships/hyperlink" Target="https://twitter.com/#!/alliance_f/status/1381489934310211584" TargetMode="External" /><Relationship Id="rId889" Type="http://schemas.openxmlformats.org/officeDocument/2006/relationships/hyperlink" Target="https://twitter.com/#!/alliancef_fr/status/1381916526593384448" TargetMode="External" /><Relationship Id="rId890" Type="http://schemas.openxmlformats.org/officeDocument/2006/relationships/hyperlink" Target="https://twitter.com/#!/mayagraf_bl/status/1381527111631011840" TargetMode="External" /><Relationship Id="rId891" Type="http://schemas.openxmlformats.org/officeDocument/2006/relationships/hyperlink" Target="https://twitter.com/#!/mayagraf_bl/status/1382216041720348673" TargetMode="External" /><Relationship Id="rId892" Type="http://schemas.openxmlformats.org/officeDocument/2006/relationships/hyperlink" Target="https://twitter.com/#!/mayagraf_bl/status/1382260073909608451" TargetMode="External" /><Relationship Id="rId893" Type="http://schemas.openxmlformats.org/officeDocument/2006/relationships/hyperlink" Target="https://twitter.com/#!/mayagraf_bl/status/1382690677725786117" TargetMode="External" /><Relationship Id="rId894" Type="http://schemas.openxmlformats.org/officeDocument/2006/relationships/hyperlink" Target="https://twitter.com/#!/mayagraf_bl/status/1382690677725786117" TargetMode="External" /><Relationship Id="rId895" Type="http://schemas.openxmlformats.org/officeDocument/2006/relationships/hyperlink" Target="https://twitter.com/#!/alliance_f/status/1382212577585987586" TargetMode="External" /><Relationship Id="rId896" Type="http://schemas.openxmlformats.org/officeDocument/2006/relationships/hyperlink" Target="https://twitter.com/#!/alliancef_fr/status/1382216822221647872" TargetMode="External" /><Relationship Id="rId897" Type="http://schemas.openxmlformats.org/officeDocument/2006/relationships/hyperlink" Target="https://twitter.com/#!/nadinejurgensen/status/1382585993895817219" TargetMode="External" /><Relationship Id="rId898" Type="http://schemas.openxmlformats.org/officeDocument/2006/relationships/hyperlink" Target="https://twitter.com/#!/alliance_f/status/1382581818197741568" TargetMode="External" /><Relationship Id="rId899" Type="http://schemas.openxmlformats.org/officeDocument/2006/relationships/hyperlink" Target="https://twitter.com/#!/alliancef_fr/status/1382584312797757440" TargetMode="External" /><Relationship Id="rId900" Type="http://schemas.openxmlformats.org/officeDocument/2006/relationships/hyperlink" Target="https://twitter.com/#!/alliancef_fr/status/1380454482845310977" TargetMode="External" /><Relationship Id="rId901" Type="http://schemas.openxmlformats.org/officeDocument/2006/relationships/hyperlink" Target="https://twitter.com/#!/alliancef_fr/status/1383048663224754188" TargetMode="External" /><Relationship Id="rId902" Type="http://schemas.openxmlformats.org/officeDocument/2006/relationships/hyperlink" Target="https://twitter.com/#!/schubrun/status/1383059071411097602" TargetMode="External" /><Relationship Id="rId903" Type="http://schemas.openxmlformats.org/officeDocument/2006/relationships/hyperlink" Target="https://twitter.com/#!/schubrun/status/1383059071411097602" TargetMode="External" /><Relationship Id="rId904" Type="http://schemas.openxmlformats.org/officeDocument/2006/relationships/hyperlink" Target="https://twitter.com/#!/alliance_f/status/1380453120455639040" TargetMode="External" /><Relationship Id="rId905" Type="http://schemas.openxmlformats.org/officeDocument/2006/relationships/hyperlink" Target="https://twitter.com/#!/alliance_f/status/1380851949151657989" TargetMode="External" /><Relationship Id="rId906" Type="http://schemas.openxmlformats.org/officeDocument/2006/relationships/hyperlink" Target="https://twitter.com/#!/alliance_f/status/1383047147877195776" TargetMode="External" /><Relationship Id="rId907" Type="http://schemas.openxmlformats.org/officeDocument/2006/relationships/hyperlink" Target="https://twitter.com/#!/lifeki78/status/1383069385867325441" TargetMode="External" /><Relationship Id="rId908" Type="http://schemas.openxmlformats.org/officeDocument/2006/relationships/hyperlink" Target="https://twitter.com/#!/zwei_bein/status/1382361367307546625" TargetMode="External" /><Relationship Id="rId909" Type="http://schemas.openxmlformats.org/officeDocument/2006/relationships/hyperlink" Target="https://twitter.com/#!/zwei_bein/status/1382992234912608258" TargetMode="External" /><Relationship Id="rId910" Type="http://schemas.openxmlformats.org/officeDocument/2006/relationships/hyperlink" Target="https://twitter.com/#!/flug521/status/1383003604626374659" TargetMode="External" /><Relationship Id="rId911" Type="http://schemas.openxmlformats.org/officeDocument/2006/relationships/hyperlink" Target="https://twitter.com/#!/mxpx1981/status/1383072306902278149" TargetMode="External" /><Relationship Id="rId912" Type="http://schemas.openxmlformats.org/officeDocument/2006/relationships/hyperlink" Target="https://twitter.com/#!/mxpx1981/status/1383072306902278149" TargetMode="External" /><Relationship Id="rId913" Type="http://schemas.openxmlformats.org/officeDocument/2006/relationships/hyperlink" Target="https://twitter.com/#!/mxpx1981/status/1383072306902278149" TargetMode="External" /><Relationship Id="rId914" Type="http://schemas.openxmlformats.org/officeDocument/2006/relationships/hyperlink" Target="https://twitter.com/#!/mxpx1981/status/1383072306902278149" TargetMode="External" /><Relationship Id="rId915" Type="http://schemas.openxmlformats.org/officeDocument/2006/relationships/hyperlink" Target="https://twitter.com/#!/charlyeinstein/status/1383076382767521796" TargetMode="External" /><Relationship Id="rId916" Type="http://schemas.openxmlformats.org/officeDocument/2006/relationships/hyperlink" Target="https://twitter.com/#!/charlyeinstein/status/1383076382767521796" TargetMode="External" /><Relationship Id="rId917" Type="http://schemas.openxmlformats.org/officeDocument/2006/relationships/hyperlink" Target="https://twitter.com/#!/flug521/status/1383071846938124288" TargetMode="External" /><Relationship Id="rId918" Type="http://schemas.openxmlformats.org/officeDocument/2006/relationships/hyperlink" Target="https://twitter.com/#!/bittereslachen/status/1383080500248641558" TargetMode="External" /><Relationship Id="rId919" Type="http://schemas.openxmlformats.org/officeDocument/2006/relationships/hyperlink" Target="https://twitter.com/#!/bittereslachen/status/1383080500248641558" TargetMode="External" /><Relationship Id="rId920" Type="http://schemas.openxmlformats.org/officeDocument/2006/relationships/hyperlink" Target="https://twitter.com/#!/christineloriol/status/1382738880542220291" TargetMode="External" /><Relationship Id="rId921" Type="http://schemas.openxmlformats.org/officeDocument/2006/relationships/hyperlink" Target="https://twitter.com/#!/christineloriol/status/1382738880542220291" TargetMode="External" /><Relationship Id="rId922" Type="http://schemas.openxmlformats.org/officeDocument/2006/relationships/hyperlink" Target="https://twitter.com/#!/andreaschaelch1/status/1382898315893866497" TargetMode="External" /><Relationship Id="rId923" Type="http://schemas.openxmlformats.org/officeDocument/2006/relationships/hyperlink" Target="https://twitter.com/#!/andreaschaelch1/status/1383102525558169602" TargetMode="External" /><Relationship Id="rId924" Type="http://schemas.openxmlformats.org/officeDocument/2006/relationships/hyperlink" Target="https://twitter.com/#!/andreaschaelch1/status/1383102525558169602" TargetMode="External" /><Relationship Id="rId925" Type="http://schemas.openxmlformats.org/officeDocument/2006/relationships/hyperlink" Target="https://twitter.com/#!/andresyvonne/status/1382365528757518336" TargetMode="External" /><Relationship Id="rId926" Type="http://schemas.openxmlformats.org/officeDocument/2006/relationships/hyperlink" Target="https://twitter.com/#!/andresyvonne/status/1383109613898366978" TargetMode="External" /><Relationship Id="rId927" Type="http://schemas.openxmlformats.org/officeDocument/2006/relationships/hyperlink" Target="https://twitter.com/#!/andresyvonne/status/1383109613898366978" TargetMode="External" /><Relationship Id="rId928" Type="http://schemas.openxmlformats.org/officeDocument/2006/relationships/hyperlink" Target="https://twitter.com/#!/andresyvonne/status/1383109613898366978" TargetMode="External" /><Relationship Id="rId929" Type="http://schemas.openxmlformats.org/officeDocument/2006/relationships/hyperlink" Target="https://twitter.com/#!/andresyvonne/status/1383109613898366978" TargetMode="External" /><Relationship Id="rId930" Type="http://schemas.openxmlformats.org/officeDocument/2006/relationships/hyperlink" Target="https://twitter.com/#!/martin_mader_63/status/1381343654346907651" TargetMode="External" /><Relationship Id="rId931" Type="http://schemas.openxmlformats.org/officeDocument/2006/relationships/hyperlink" Target="https://twitter.com/#!/martin_mader_63/status/1381664159272726532" TargetMode="External" /><Relationship Id="rId932" Type="http://schemas.openxmlformats.org/officeDocument/2006/relationships/hyperlink" Target="https://twitter.com/#!/hrsuit/status/1381572933265588231" TargetMode="External" /><Relationship Id="rId933" Type="http://schemas.openxmlformats.org/officeDocument/2006/relationships/hyperlink" Target="https://twitter.com/#!/1_airdefender/status/1381985971357507587" TargetMode="External" /><Relationship Id="rId934" Type="http://schemas.openxmlformats.org/officeDocument/2006/relationships/hyperlink" Target="https://twitter.com/#!/lisawitzig55/status/1381844222265987072" TargetMode="External" /><Relationship Id="rId935" Type="http://schemas.openxmlformats.org/officeDocument/2006/relationships/hyperlink" Target="https://twitter.com/#!/lisawitzig55/status/1381987042079477763" TargetMode="External" /><Relationship Id="rId936" Type="http://schemas.openxmlformats.org/officeDocument/2006/relationships/hyperlink" Target="https://twitter.com/#!/hrsuit/status/1381987300792492038" TargetMode="External" /><Relationship Id="rId937" Type="http://schemas.openxmlformats.org/officeDocument/2006/relationships/hyperlink" Target="https://twitter.com/#!/hrsuit/status/1381987300792492038" TargetMode="External" /><Relationship Id="rId938" Type="http://schemas.openxmlformats.org/officeDocument/2006/relationships/hyperlink" Target="https://twitter.com/#!/feusl/status/1381995438488829961" TargetMode="External" /><Relationship Id="rId939" Type="http://schemas.openxmlformats.org/officeDocument/2006/relationships/hyperlink" Target="https://twitter.com/#!/hrsuit/status/1382014957810765828" TargetMode="External" /><Relationship Id="rId940" Type="http://schemas.openxmlformats.org/officeDocument/2006/relationships/hyperlink" Target="https://twitter.com/#!/hrsuit/status/1381223327704965125" TargetMode="External" /><Relationship Id="rId941" Type="http://schemas.openxmlformats.org/officeDocument/2006/relationships/hyperlink" Target="https://twitter.com/#!/hrsuit/status/1381223327704965125" TargetMode="External" /><Relationship Id="rId942" Type="http://schemas.openxmlformats.org/officeDocument/2006/relationships/hyperlink" Target="https://twitter.com/#!/hrsuit/status/1381223327704965125" TargetMode="External" /><Relationship Id="rId943" Type="http://schemas.openxmlformats.org/officeDocument/2006/relationships/hyperlink" Target="https://twitter.com/#!/hrsuit/status/1381680906109337610" TargetMode="External" /><Relationship Id="rId944" Type="http://schemas.openxmlformats.org/officeDocument/2006/relationships/hyperlink" Target="https://twitter.com/#!/hrsuit/status/1381699539959177221" TargetMode="External" /><Relationship Id="rId945" Type="http://schemas.openxmlformats.org/officeDocument/2006/relationships/hyperlink" Target="https://twitter.com/#!/hrsuit/status/1383112379043561475" TargetMode="External" /><Relationship Id="rId946" Type="http://schemas.openxmlformats.org/officeDocument/2006/relationships/hyperlink" Target="https://twitter.com/#!/hrsuit/status/1383112379043561475" TargetMode="External" /><Relationship Id="rId947" Type="http://schemas.openxmlformats.org/officeDocument/2006/relationships/hyperlink" Target="https://twitter.com/#!/hrsuit/status/1383112379043561475" TargetMode="External" /><Relationship Id="rId948" Type="http://schemas.openxmlformats.org/officeDocument/2006/relationships/hyperlink" Target="https://twitter.com/#!/hrsuit/status/1383112379043561475" TargetMode="External" /><Relationship Id="rId949" Type="http://schemas.openxmlformats.org/officeDocument/2006/relationships/hyperlink" Target="https://twitter.com/#!/cowaser/status/1383084752073326592" TargetMode="External" /><Relationship Id="rId950" Type="http://schemas.openxmlformats.org/officeDocument/2006/relationships/hyperlink" Target="https://twitter.com/#!/thinktwice_gell/status/1383113856780804101" TargetMode="External" /><Relationship Id="rId951" Type="http://schemas.openxmlformats.org/officeDocument/2006/relationships/hyperlink" Target="https://twitter.com/#!/cowaser/status/1383084752073326592" TargetMode="External" /><Relationship Id="rId952" Type="http://schemas.openxmlformats.org/officeDocument/2006/relationships/hyperlink" Target="https://twitter.com/#!/thinktwice_gell/status/1383113856780804101" TargetMode="External" /><Relationship Id="rId953" Type="http://schemas.openxmlformats.org/officeDocument/2006/relationships/hyperlink" Target="https://twitter.com/#!/thinktwice_gell/status/1383113856780804101" TargetMode="External" /><Relationship Id="rId954" Type="http://schemas.openxmlformats.org/officeDocument/2006/relationships/hyperlink" Target="https://twitter.com/#!/danieleulrich/status/1383141785065697284" TargetMode="External" /><Relationship Id="rId955" Type="http://schemas.openxmlformats.org/officeDocument/2006/relationships/hyperlink" Target="https://twitter.com/#!/freakpants/status/1383143702005231617" TargetMode="External" /><Relationship Id="rId956" Type="http://schemas.openxmlformats.org/officeDocument/2006/relationships/hyperlink" Target="https://twitter.com/#!/hazanirayidfada/status/1381969367047446536" TargetMode="External" /><Relationship Id="rId957" Type="http://schemas.openxmlformats.org/officeDocument/2006/relationships/hyperlink" Target="https://twitter.com/#!/hazanirayidfada/status/1383103238036197376" TargetMode="External" /><Relationship Id="rId958" Type="http://schemas.openxmlformats.org/officeDocument/2006/relationships/hyperlink" Target="https://twitter.com/#!/hazanirayidfada/status/1383103238036197376" TargetMode="External" /><Relationship Id="rId959" Type="http://schemas.openxmlformats.org/officeDocument/2006/relationships/hyperlink" Target="https://twitter.com/#!/freakpants/status/1383143702005231617" TargetMode="External" /><Relationship Id="rId960" Type="http://schemas.openxmlformats.org/officeDocument/2006/relationships/hyperlink" Target="https://twitter.com/#!/freakpants/status/1383143702005231617" TargetMode="External" /><Relationship Id="rId961" Type="http://schemas.openxmlformats.org/officeDocument/2006/relationships/hyperlink" Target="https://twitter.com/#!/patwittmer/status/1381609629667500035" TargetMode="External" /><Relationship Id="rId962" Type="http://schemas.openxmlformats.org/officeDocument/2006/relationships/hyperlink" Target="https://twitter.com/#!/rosmarietoggwe1/status/1381694564734484480" TargetMode="External" /><Relationship Id="rId963" Type="http://schemas.openxmlformats.org/officeDocument/2006/relationships/hyperlink" Target="https://twitter.com/#!/rosmarietoggwe1/status/1381327627135373313" TargetMode="External" /><Relationship Id="rId964" Type="http://schemas.openxmlformats.org/officeDocument/2006/relationships/hyperlink" Target="https://twitter.com/#!/rosmarietoggwe1/status/1381327627135373313" TargetMode="External" /><Relationship Id="rId965" Type="http://schemas.openxmlformats.org/officeDocument/2006/relationships/hyperlink" Target="https://twitter.com/#!/rosmarietoggwe1/status/1381327627135373313" TargetMode="External" /><Relationship Id="rId966" Type="http://schemas.openxmlformats.org/officeDocument/2006/relationships/hyperlink" Target="https://twitter.com/#!/rosmarietoggwe1/status/1381679096892100609" TargetMode="External" /><Relationship Id="rId967" Type="http://schemas.openxmlformats.org/officeDocument/2006/relationships/hyperlink" Target="https://twitter.com/#!/rosmarietoggwe1/status/1383162216862650374" TargetMode="External" /><Relationship Id="rId968" Type="http://schemas.openxmlformats.org/officeDocument/2006/relationships/hyperlink" Target="https://twitter.com/#!/rosmarietoggwe1/status/1383162216862650374" TargetMode="External" /><Relationship Id="rId969" Type="http://schemas.openxmlformats.org/officeDocument/2006/relationships/hyperlink" Target="https://twitter.com/#!/rosmarietoggwe1/status/1383162216862650374" TargetMode="External" /><Relationship Id="rId970" Type="http://schemas.openxmlformats.org/officeDocument/2006/relationships/hyperlink" Target="https://twitter.com/#!/rosmarietoggwe1/status/1383162216862650374" TargetMode="External" /><Relationship Id="rId971" Type="http://schemas.openxmlformats.org/officeDocument/2006/relationships/hyperlink" Target="https://twitter.com/#!/ogimichael/status/1382607233616388102" TargetMode="External" /><Relationship Id="rId972" Type="http://schemas.openxmlformats.org/officeDocument/2006/relationships/hyperlink" Target="https://twitter.com/#!/ogimichael/status/1383181259510317057" TargetMode="External" /><Relationship Id="rId973" Type="http://schemas.openxmlformats.org/officeDocument/2006/relationships/hyperlink" Target="https://twitter.com/#!/thomas_aeschi/status/1381222084853047307" TargetMode="External" /><Relationship Id="rId974" Type="http://schemas.openxmlformats.org/officeDocument/2006/relationships/hyperlink" Target="https://twitter.com/#!/thomas_aeschi/status/1383096417359691784" TargetMode="External" /><Relationship Id="rId975" Type="http://schemas.openxmlformats.org/officeDocument/2006/relationships/hyperlink" Target="https://twitter.com/#!/alp_trader/status/1383197995596967938" TargetMode="External" /><Relationship Id="rId976" Type="http://schemas.openxmlformats.org/officeDocument/2006/relationships/hyperlink" Target="https://twitter.com/#!/thomas_aeschi/status/1381222084853047307" TargetMode="External" /><Relationship Id="rId977" Type="http://schemas.openxmlformats.org/officeDocument/2006/relationships/hyperlink" Target="https://twitter.com/#!/thomas_aeschi/status/1383096417359691784" TargetMode="External" /><Relationship Id="rId978" Type="http://schemas.openxmlformats.org/officeDocument/2006/relationships/hyperlink" Target="https://twitter.com/#!/alp_trader/status/1383197995596967938" TargetMode="External" /><Relationship Id="rId979" Type="http://schemas.openxmlformats.org/officeDocument/2006/relationships/hyperlink" Target="https://twitter.com/#!/thomas_aeschi/status/1383096417359691784" TargetMode="External" /><Relationship Id="rId980" Type="http://schemas.openxmlformats.org/officeDocument/2006/relationships/hyperlink" Target="https://twitter.com/#!/alp_trader/status/1383197995596967938" TargetMode="External" /><Relationship Id="rId981" Type="http://schemas.openxmlformats.org/officeDocument/2006/relationships/hyperlink" Target="https://twitter.com/#!/thomas_aeschi/status/1381678863961501696" TargetMode="External" /><Relationship Id="rId982" Type="http://schemas.openxmlformats.org/officeDocument/2006/relationships/hyperlink" Target="https://twitter.com/#!/alp_trader/status/1383197995596967938" TargetMode="External" /><Relationship Id="rId983" Type="http://schemas.openxmlformats.org/officeDocument/2006/relationships/hyperlink" Target="https://twitter.com/#!/mbaerlocher/status/1382586180257071106" TargetMode="External" /><Relationship Id="rId984" Type="http://schemas.openxmlformats.org/officeDocument/2006/relationships/hyperlink" Target="https://twitter.com/#!/nau_live/status/1382588535207821312" TargetMode="External" /><Relationship Id="rId985" Type="http://schemas.openxmlformats.org/officeDocument/2006/relationships/hyperlink" Target="https://twitter.com/#!/nau_live/status/1380460135676575747" TargetMode="External" /><Relationship Id="rId986" Type="http://schemas.openxmlformats.org/officeDocument/2006/relationships/hyperlink" Target="https://twitter.com/#!/nau_live/status/1380568512368930821" TargetMode="External" /><Relationship Id="rId987" Type="http://schemas.openxmlformats.org/officeDocument/2006/relationships/hyperlink" Target="https://twitter.com/#!/nau_live/status/1380785213568118784" TargetMode="External" /><Relationship Id="rId988" Type="http://schemas.openxmlformats.org/officeDocument/2006/relationships/hyperlink" Target="https://twitter.com/#!/nau_live/status/1380835240596414464" TargetMode="External" /><Relationship Id="rId989" Type="http://schemas.openxmlformats.org/officeDocument/2006/relationships/hyperlink" Target="https://twitter.com/#!/nau_live/status/1381216134687416323" TargetMode="External" /><Relationship Id="rId990" Type="http://schemas.openxmlformats.org/officeDocument/2006/relationships/hyperlink" Target="https://twitter.com/#!/nau_live/status/1381295769634885632" TargetMode="External" /><Relationship Id="rId991" Type="http://schemas.openxmlformats.org/officeDocument/2006/relationships/hyperlink" Target="https://twitter.com/#!/nau_live/status/1381599717415616514" TargetMode="External" /><Relationship Id="rId992" Type="http://schemas.openxmlformats.org/officeDocument/2006/relationships/hyperlink" Target="https://twitter.com/#!/nau_live/status/1381625303840215041" TargetMode="External" /><Relationship Id="rId993" Type="http://schemas.openxmlformats.org/officeDocument/2006/relationships/hyperlink" Target="https://twitter.com/#!/nau_live/status/1381655407899316225" TargetMode="External" /><Relationship Id="rId994" Type="http://schemas.openxmlformats.org/officeDocument/2006/relationships/hyperlink" Target="https://twitter.com/#!/nau_live/status/1381682495696076801" TargetMode="External" /><Relationship Id="rId995" Type="http://schemas.openxmlformats.org/officeDocument/2006/relationships/hyperlink" Target="https://twitter.com/#!/nau_live/status/1381876887304163328" TargetMode="External" /><Relationship Id="rId996" Type="http://schemas.openxmlformats.org/officeDocument/2006/relationships/hyperlink" Target="https://twitter.com/#!/nau_live/status/1382018452248989697" TargetMode="External" /><Relationship Id="rId997" Type="http://schemas.openxmlformats.org/officeDocument/2006/relationships/hyperlink" Target="https://twitter.com/#!/nau_live/status/1382192904010145793" TargetMode="External" /><Relationship Id="rId998" Type="http://schemas.openxmlformats.org/officeDocument/2006/relationships/hyperlink" Target="https://twitter.com/#!/nau_live/status/1382349833474867200" TargetMode="External" /><Relationship Id="rId999" Type="http://schemas.openxmlformats.org/officeDocument/2006/relationships/hyperlink" Target="https://twitter.com/#!/nau_live/status/1382577684509769731" TargetMode="External" /><Relationship Id="rId1000" Type="http://schemas.openxmlformats.org/officeDocument/2006/relationships/hyperlink" Target="https://twitter.com/#!/nau_live/status/1382604486892531715" TargetMode="External" /><Relationship Id="rId1001" Type="http://schemas.openxmlformats.org/officeDocument/2006/relationships/hyperlink" Target="https://twitter.com/#!/nau_live/status/1382695418476265484" TargetMode="External" /><Relationship Id="rId1002" Type="http://schemas.openxmlformats.org/officeDocument/2006/relationships/hyperlink" Target="https://twitter.com/#!/nau_live/status/1382754832017199107" TargetMode="External" /><Relationship Id="rId1003" Type="http://schemas.openxmlformats.org/officeDocument/2006/relationships/hyperlink" Target="https://twitter.com/#!/nau_live/status/1383080889278681088" TargetMode="External" /><Relationship Id="rId1004" Type="http://schemas.openxmlformats.org/officeDocument/2006/relationships/hyperlink" Target="https://twitter.com/#!/nau_live/status/1383286567188398083" TargetMode="External" /><Relationship Id="rId1005" Type="http://schemas.openxmlformats.org/officeDocument/2006/relationships/hyperlink" Target="https://twitter.com/#!/schutzmaskenka1/status/1381865989474689025" TargetMode="External" /><Relationship Id="rId1006" Type="http://schemas.openxmlformats.org/officeDocument/2006/relationships/hyperlink" Target="https://twitter.com/#!/schutzmaskenka1/status/1383287858023178242" TargetMode="External" /><Relationship Id="rId1007" Type="http://schemas.openxmlformats.org/officeDocument/2006/relationships/hyperlink" Target="https://twitter.com/#!/christineloriol/status/1383102172678787076" TargetMode="External" /><Relationship Id="rId1008" Type="http://schemas.openxmlformats.org/officeDocument/2006/relationships/hyperlink" Target="https://twitter.com/#!/romanambuehl/status/1383297727874826241" TargetMode="External" /><Relationship Id="rId1009" Type="http://schemas.openxmlformats.org/officeDocument/2006/relationships/hyperlink" Target="https://twitter.com/#!/christineloriol/status/1382740577234653185" TargetMode="External" /><Relationship Id="rId1010" Type="http://schemas.openxmlformats.org/officeDocument/2006/relationships/hyperlink" Target="https://twitter.com/#!/romanambuehl/status/1383297727874826241" TargetMode="External" /><Relationship Id="rId1011" Type="http://schemas.openxmlformats.org/officeDocument/2006/relationships/hyperlink" Target="https://twitter.com/#!/castlemead/status/1383298662801965057" TargetMode="External" /><Relationship Id="rId1012" Type="http://schemas.openxmlformats.org/officeDocument/2006/relationships/hyperlink" Target="https://twitter.com/#!/castlemead/status/1383298662801965057" TargetMode="External" /><Relationship Id="rId1013" Type="http://schemas.openxmlformats.org/officeDocument/2006/relationships/hyperlink" Target="https://twitter.com/#!/castlemead/status/1383298662801965057" TargetMode="External" /><Relationship Id="rId1014" Type="http://schemas.openxmlformats.org/officeDocument/2006/relationships/hyperlink" Target="https://twitter.com/#!/bab_berlin/status/1383311351255166986" TargetMode="External" /><Relationship Id="rId1015" Type="http://schemas.openxmlformats.org/officeDocument/2006/relationships/hyperlink" Target="https://twitter.com/#!/zh_city/status/1383330051374997506" TargetMode="External" /><Relationship Id="rId1016" Type="http://schemas.openxmlformats.org/officeDocument/2006/relationships/hyperlink" Target="https://twitter.com/#!/zh_city/status/1383330051374997506" TargetMode="External" /><Relationship Id="rId1017" Type="http://schemas.openxmlformats.org/officeDocument/2006/relationships/hyperlink" Target="https://twitter.com/#!/zh_city/status/1383330051374997506" TargetMode="External" /><Relationship Id="rId1018" Type="http://schemas.openxmlformats.org/officeDocument/2006/relationships/comments" Target="../comments1.xml" /><Relationship Id="rId1019" Type="http://schemas.openxmlformats.org/officeDocument/2006/relationships/vmlDrawing" Target="../drawings/vmlDrawing1.vml" /><Relationship Id="rId1020" Type="http://schemas.openxmlformats.org/officeDocument/2006/relationships/table" Target="../tables/table1.xml" /><Relationship Id="rId10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dbWC32eXQo" TargetMode="External" /><Relationship Id="rId2" Type="http://schemas.openxmlformats.org/officeDocument/2006/relationships/hyperlink" Target="https://t.co/HbvrtR6MiG" TargetMode="External" /><Relationship Id="rId3" Type="http://schemas.openxmlformats.org/officeDocument/2006/relationships/hyperlink" Target="https://t.co/xPW8EdHNrR" TargetMode="External" /><Relationship Id="rId4" Type="http://schemas.openxmlformats.org/officeDocument/2006/relationships/hyperlink" Target="https://t.co/tbSwHreubT" TargetMode="External" /><Relationship Id="rId5" Type="http://schemas.openxmlformats.org/officeDocument/2006/relationships/hyperlink" Target="https://t.co/0GEzSoozu2" TargetMode="External" /><Relationship Id="rId6" Type="http://schemas.openxmlformats.org/officeDocument/2006/relationships/hyperlink" Target="https://t.co/Qft7XQmPo2" TargetMode="External" /><Relationship Id="rId7" Type="http://schemas.openxmlformats.org/officeDocument/2006/relationships/hyperlink" Target="https://t.co/9Uj0p9Yrxi" TargetMode="External" /><Relationship Id="rId8" Type="http://schemas.openxmlformats.org/officeDocument/2006/relationships/hyperlink" Target="https://t.co/9izS7zCzy6" TargetMode="External" /><Relationship Id="rId9" Type="http://schemas.openxmlformats.org/officeDocument/2006/relationships/hyperlink" Target="https://t.co/wkPu2o0Hh3" TargetMode="External" /><Relationship Id="rId10" Type="http://schemas.openxmlformats.org/officeDocument/2006/relationships/hyperlink" Target="https://t.co/9UbZLbu2DE" TargetMode="External" /><Relationship Id="rId11" Type="http://schemas.openxmlformats.org/officeDocument/2006/relationships/hyperlink" Target="https://t.co/KpgPCfYKIh" TargetMode="External" /><Relationship Id="rId12" Type="http://schemas.openxmlformats.org/officeDocument/2006/relationships/hyperlink" Target="https://t.co/SXaqN1ek7w" TargetMode="External" /><Relationship Id="rId13" Type="http://schemas.openxmlformats.org/officeDocument/2006/relationships/hyperlink" Target="https://t.co/zd2VMt3gNl" TargetMode="External" /><Relationship Id="rId14" Type="http://schemas.openxmlformats.org/officeDocument/2006/relationships/hyperlink" Target="https://t.co/UBlElKOxcm" TargetMode="External" /><Relationship Id="rId15" Type="http://schemas.openxmlformats.org/officeDocument/2006/relationships/hyperlink" Target="https://t.co/Bvz7vc7m6a" TargetMode="External" /><Relationship Id="rId16" Type="http://schemas.openxmlformats.org/officeDocument/2006/relationships/hyperlink" Target="https://t.co/wsZPJJXpKX" TargetMode="External" /><Relationship Id="rId17" Type="http://schemas.openxmlformats.org/officeDocument/2006/relationships/hyperlink" Target="https://t.co/qkVaJFk2CG" TargetMode="External" /><Relationship Id="rId18" Type="http://schemas.openxmlformats.org/officeDocument/2006/relationships/hyperlink" Target="https://t.co/bwaEWKMxmG" TargetMode="External" /><Relationship Id="rId19" Type="http://schemas.openxmlformats.org/officeDocument/2006/relationships/hyperlink" Target="https://t.co/52luF7IUQB" TargetMode="External" /><Relationship Id="rId20" Type="http://schemas.openxmlformats.org/officeDocument/2006/relationships/hyperlink" Target="http://t.co/hDILlwoM83" TargetMode="External" /><Relationship Id="rId21" Type="http://schemas.openxmlformats.org/officeDocument/2006/relationships/hyperlink" Target="https://t.co/LZownBUHN9" TargetMode="External" /><Relationship Id="rId22" Type="http://schemas.openxmlformats.org/officeDocument/2006/relationships/hyperlink" Target="http://t.co/6MWPbdmKb1" TargetMode="External" /><Relationship Id="rId23" Type="http://schemas.openxmlformats.org/officeDocument/2006/relationships/hyperlink" Target="https://t.co/GogXKBXJS9" TargetMode="External" /><Relationship Id="rId24" Type="http://schemas.openxmlformats.org/officeDocument/2006/relationships/hyperlink" Target="https://t.co/AgeaLw3RT3" TargetMode="External" /><Relationship Id="rId25" Type="http://schemas.openxmlformats.org/officeDocument/2006/relationships/hyperlink" Target="https://t.co/wdiuLZILaF" TargetMode="External" /><Relationship Id="rId26" Type="http://schemas.openxmlformats.org/officeDocument/2006/relationships/hyperlink" Target="https://t.co/u23LbblrqW" TargetMode="External" /><Relationship Id="rId27" Type="http://schemas.openxmlformats.org/officeDocument/2006/relationships/hyperlink" Target="https://t.co/L768QGjEwj" TargetMode="External" /><Relationship Id="rId28" Type="http://schemas.openxmlformats.org/officeDocument/2006/relationships/hyperlink" Target="http://t.co/K6x1Zcva" TargetMode="External" /><Relationship Id="rId29" Type="http://schemas.openxmlformats.org/officeDocument/2006/relationships/hyperlink" Target="http://t.co/hpckz5zTgS" TargetMode="External" /><Relationship Id="rId30" Type="http://schemas.openxmlformats.org/officeDocument/2006/relationships/hyperlink" Target="https://t.co/hZP9x4oOJW" TargetMode="External" /><Relationship Id="rId31" Type="http://schemas.openxmlformats.org/officeDocument/2006/relationships/hyperlink" Target="https://t.co/ZZvifqF9wy" TargetMode="External" /><Relationship Id="rId32" Type="http://schemas.openxmlformats.org/officeDocument/2006/relationships/hyperlink" Target="https://t.co/tBwj0Xsc6F" TargetMode="External" /><Relationship Id="rId33" Type="http://schemas.openxmlformats.org/officeDocument/2006/relationships/hyperlink" Target="https://t.co/3Ev4WiMOSx" TargetMode="External" /><Relationship Id="rId34" Type="http://schemas.openxmlformats.org/officeDocument/2006/relationships/hyperlink" Target="https://t.co/RjXvk4E9rO" TargetMode="External" /><Relationship Id="rId35" Type="http://schemas.openxmlformats.org/officeDocument/2006/relationships/hyperlink" Target="https://t.co/ZzrHFojt7o" TargetMode="External" /><Relationship Id="rId36" Type="http://schemas.openxmlformats.org/officeDocument/2006/relationships/hyperlink" Target="http://t.co/fdOPMFtcAQ" TargetMode="External" /><Relationship Id="rId37" Type="http://schemas.openxmlformats.org/officeDocument/2006/relationships/hyperlink" Target="https://t.co/DjDKg0xIM9" TargetMode="External" /><Relationship Id="rId38" Type="http://schemas.openxmlformats.org/officeDocument/2006/relationships/hyperlink" Target="https://t.co/o9ikF48HVj" TargetMode="External" /><Relationship Id="rId39" Type="http://schemas.openxmlformats.org/officeDocument/2006/relationships/hyperlink" Target="https://t.co/ZbrqTSo2jB" TargetMode="External" /><Relationship Id="rId40" Type="http://schemas.openxmlformats.org/officeDocument/2006/relationships/hyperlink" Target="https://t.co/IJjLZyEmCR" TargetMode="External" /><Relationship Id="rId41" Type="http://schemas.openxmlformats.org/officeDocument/2006/relationships/hyperlink" Target="https://t.co/E7Z4qWbbqn" TargetMode="External" /><Relationship Id="rId42" Type="http://schemas.openxmlformats.org/officeDocument/2006/relationships/hyperlink" Target="https://t.co/EIGnjqJRdT" TargetMode="External" /><Relationship Id="rId43" Type="http://schemas.openxmlformats.org/officeDocument/2006/relationships/hyperlink" Target="https://t.co/lF98efouQw" TargetMode="External" /><Relationship Id="rId44" Type="http://schemas.openxmlformats.org/officeDocument/2006/relationships/hyperlink" Target="https://t.co/wjQVHwkbmX" TargetMode="External" /><Relationship Id="rId45" Type="http://schemas.openxmlformats.org/officeDocument/2006/relationships/hyperlink" Target="https://t.co/d7cDSYmdaP" TargetMode="External" /><Relationship Id="rId46" Type="http://schemas.openxmlformats.org/officeDocument/2006/relationships/hyperlink" Target="https://t.co/1CbHcuZlIP" TargetMode="External" /><Relationship Id="rId47" Type="http://schemas.openxmlformats.org/officeDocument/2006/relationships/hyperlink" Target="https://t.co/TeWnsnAC9X" TargetMode="External" /><Relationship Id="rId48" Type="http://schemas.openxmlformats.org/officeDocument/2006/relationships/hyperlink" Target="http://t.co/fryPpvkbt5" TargetMode="External" /><Relationship Id="rId49" Type="http://schemas.openxmlformats.org/officeDocument/2006/relationships/hyperlink" Target="http://t.co/rrDmM6eDtT" TargetMode="External" /><Relationship Id="rId50" Type="http://schemas.openxmlformats.org/officeDocument/2006/relationships/hyperlink" Target="https://t.co/lqxhewMMAH" TargetMode="External" /><Relationship Id="rId51" Type="http://schemas.openxmlformats.org/officeDocument/2006/relationships/hyperlink" Target="https://t.co/mdxe2oIQJJ" TargetMode="External" /><Relationship Id="rId52" Type="http://schemas.openxmlformats.org/officeDocument/2006/relationships/hyperlink" Target="https://t.co/rNxAiCy6lz" TargetMode="External" /><Relationship Id="rId53" Type="http://schemas.openxmlformats.org/officeDocument/2006/relationships/hyperlink" Target="http://t.co/xaslitiquW" TargetMode="External" /><Relationship Id="rId54" Type="http://schemas.openxmlformats.org/officeDocument/2006/relationships/hyperlink" Target="https://t.co/Dus2elkKWz" TargetMode="External" /><Relationship Id="rId55" Type="http://schemas.openxmlformats.org/officeDocument/2006/relationships/hyperlink" Target="https://t.co/Sbv3cqRLSX" TargetMode="External" /><Relationship Id="rId56" Type="http://schemas.openxmlformats.org/officeDocument/2006/relationships/hyperlink" Target="https://t.co/W1p7lLYVkW" TargetMode="External" /><Relationship Id="rId57" Type="http://schemas.openxmlformats.org/officeDocument/2006/relationships/hyperlink" Target="https://t.co/zZKu8ZpiZU" TargetMode="External" /><Relationship Id="rId58" Type="http://schemas.openxmlformats.org/officeDocument/2006/relationships/hyperlink" Target="https://t.co/5w32wxRdCQ" TargetMode="External" /><Relationship Id="rId59" Type="http://schemas.openxmlformats.org/officeDocument/2006/relationships/hyperlink" Target="https://t.co/ZzrHFojt7o" TargetMode="External" /><Relationship Id="rId60" Type="http://schemas.openxmlformats.org/officeDocument/2006/relationships/hyperlink" Target="https://t.co/QrIWTcCXXU" TargetMode="External" /><Relationship Id="rId61" Type="http://schemas.openxmlformats.org/officeDocument/2006/relationships/hyperlink" Target="https://t.co/FHS6DYRxlk" TargetMode="External" /><Relationship Id="rId62" Type="http://schemas.openxmlformats.org/officeDocument/2006/relationships/hyperlink" Target="https://t.co/bnqvFa6sMt" TargetMode="External" /><Relationship Id="rId63" Type="http://schemas.openxmlformats.org/officeDocument/2006/relationships/hyperlink" Target="https://t.co/iZVwadg6Aq" TargetMode="External" /><Relationship Id="rId64" Type="http://schemas.openxmlformats.org/officeDocument/2006/relationships/hyperlink" Target="https://t.co/DY80Nl2bc6" TargetMode="External" /><Relationship Id="rId65" Type="http://schemas.openxmlformats.org/officeDocument/2006/relationships/hyperlink" Target="https://t.co/13xVxMyeiR" TargetMode="External" /><Relationship Id="rId66" Type="http://schemas.openxmlformats.org/officeDocument/2006/relationships/hyperlink" Target="https://t.co/5IXOmqSMMK" TargetMode="External" /><Relationship Id="rId67" Type="http://schemas.openxmlformats.org/officeDocument/2006/relationships/hyperlink" Target="https://t.co/r60THLBRXl" TargetMode="External" /><Relationship Id="rId68" Type="http://schemas.openxmlformats.org/officeDocument/2006/relationships/hyperlink" Target="https://t.co/dEKYGonDuL" TargetMode="External" /><Relationship Id="rId69" Type="http://schemas.openxmlformats.org/officeDocument/2006/relationships/hyperlink" Target="https://t.co/Faryn1Uiqg" TargetMode="External" /><Relationship Id="rId70" Type="http://schemas.openxmlformats.org/officeDocument/2006/relationships/hyperlink" Target="https://t.co/elm9E0yeQn" TargetMode="External" /><Relationship Id="rId71" Type="http://schemas.openxmlformats.org/officeDocument/2006/relationships/hyperlink" Target="https://t.co/lmSj3eVpMG" TargetMode="External" /><Relationship Id="rId72" Type="http://schemas.openxmlformats.org/officeDocument/2006/relationships/hyperlink" Target="https://t.co/y0ynOtuSjN" TargetMode="External" /><Relationship Id="rId73" Type="http://schemas.openxmlformats.org/officeDocument/2006/relationships/hyperlink" Target="https://t.co/ZiN1qqLKwI" TargetMode="External" /><Relationship Id="rId74" Type="http://schemas.openxmlformats.org/officeDocument/2006/relationships/hyperlink" Target="https://t.co/SaQoAu2kTy" TargetMode="External" /><Relationship Id="rId75" Type="http://schemas.openxmlformats.org/officeDocument/2006/relationships/hyperlink" Target="https://t.co/Rvd4zTwjzj" TargetMode="External" /><Relationship Id="rId76" Type="http://schemas.openxmlformats.org/officeDocument/2006/relationships/hyperlink" Target="https://t.co/JYT0d0afYN" TargetMode="External" /><Relationship Id="rId77" Type="http://schemas.openxmlformats.org/officeDocument/2006/relationships/hyperlink" Target="http://t.co/lNHCIPfopB" TargetMode="External" /><Relationship Id="rId78" Type="http://schemas.openxmlformats.org/officeDocument/2006/relationships/hyperlink" Target="https://t.co/SxjrSAJV9E" TargetMode="External" /><Relationship Id="rId79" Type="http://schemas.openxmlformats.org/officeDocument/2006/relationships/hyperlink" Target="https://t.co/PK554zmyiQ" TargetMode="External" /><Relationship Id="rId80" Type="http://schemas.openxmlformats.org/officeDocument/2006/relationships/hyperlink" Target="https://t.co/oXwMKTJJF8" TargetMode="External" /><Relationship Id="rId81" Type="http://schemas.openxmlformats.org/officeDocument/2006/relationships/hyperlink" Target="https://t.co/9szGK6VPyp" TargetMode="External" /><Relationship Id="rId82" Type="http://schemas.openxmlformats.org/officeDocument/2006/relationships/hyperlink" Target="https://t.co/yzhy3mWjC2" TargetMode="External" /><Relationship Id="rId83" Type="http://schemas.openxmlformats.org/officeDocument/2006/relationships/hyperlink" Target="https://t.co/iT5qQWpqyh" TargetMode="External" /><Relationship Id="rId84" Type="http://schemas.openxmlformats.org/officeDocument/2006/relationships/hyperlink" Target="https://t.co/usj7BgXQ8J" TargetMode="External" /><Relationship Id="rId85" Type="http://schemas.openxmlformats.org/officeDocument/2006/relationships/hyperlink" Target="https://t.co/aGqtis0AF7" TargetMode="External" /><Relationship Id="rId86" Type="http://schemas.openxmlformats.org/officeDocument/2006/relationships/hyperlink" Target="https://t.co/rgdCf50VcU" TargetMode="External" /><Relationship Id="rId87" Type="http://schemas.openxmlformats.org/officeDocument/2006/relationships/hyperlink" Target="https://t.co/iyMqnvtBod" TargetMode="External" /><Relationship Id="rId88" Type="http://schemas.openxmlformats.org/officeDocument/2006/relationships/hyperlink" Target="https://t.co/1guotX1vZV" TargetMode="External" /><Relationship Id="rId89" Type="http://schemas.openxmlformats.org/officeDocument/2006/relationships/hyperlink" Target="https://t.co/LYIqwvshY0" TargetMode="External" /><Relationship Id="rId90" Type="http://schemas.openxmlformats.org/officeDocument/2006/relationships/hyperlink" Target="https://t.co/YdjHZzT31M" TargetMode="External" /><Relationship Id="rId91" Type="http://schemas.openxmlformats.org/officeDocument/2006/relationships/hyperlink" Target="https://t.co/1WiDeXdhpq" TargetMode="External" /><Relationship Id="rId92" Type="http://schemas.openxmlformats.org/officeDocument/2006/relationships/hyperlink" Target="https://t.co/jHUyMGRCoJ" TargetMode="External" /><Relationship Id="rId93" Type="http://schemas.openxmlformats.org/officeDocument/2006/relationships/hyperlink" Target="https://t.co/nXKJai4qac" TargetMode="External" /><Relationship Id="rId94" Type="http://schemas.openxmlformats.org/officeDocument/2006/relationships/hyperlink" Target="https://t.co/fEYpCyGKRT" TargetMode="External" /><Relationship Id="rId95" Type="http://schemas.openxmlformats.org/officeDocument/2006/relationships/hyperlink" Target="https://t.co/p05M8aKNZ4" TargetMode="External" /><Relationship Id="rId96" Type="http://schemas.openxmlformats.org/officeDocument/2006/relationships/hyperlink" Target="http://www.ordnungspolitik.ch/" TargetMode="External" /><Relationship Id="rId97" Type="http://schemas.openxmlformats.org/officeDocument/2006/relationships/hyperlink" Target="http://t.co/xkOdgNQwKa" TargetMode="External" /><Relationship Id="rId98" Type="http://schemas.openxmlformats.org/officeDocument/2006/relationships/hyperlink" Target="https://t.co/B8UnuLGHoI" TargetMode="External" /><Relationship Id="rId99" Type="http://schemas.openxmlformats.org/officeDocument/2006/relationships/hyperlink" Target="https://t.co/DWs8UMNTnZ" TargetMode="External" /><Relationship Id="rId100" Type="http://schemas.openxmlformats.org/officeDocument/2006/relationships/hyperlink" Target="https://t.co/eOFbT0sexN" TargetMode="External" /><Relationship Id="rId101" Type="http://schemas.openxmlformats.org/officeDocument/2006/relationships/hyperlink" Target="https://t.co/sNZ4PQpyF9" TargetMode="External" /><Relationship Id="rId102" Type="http://schemas.openxmlformats.org/officeDocument/2006/relationships/hyperlink" Target="https://t.co/izvWAmbnL8" TargetMode="External" /><Relationship Id="rId103" Type="http://schemas.openxmlformats.org/officeDocument/2006/relationships/hyperlink" Target="https://t.co/AC5nzUPlZy" TargetMode="External" /><Relationship Id="rId104" Type="http://schemas.openxmlformats.org/officeDocument/2006/relationships/hyperlink" Target="https://t.co/WfAvxwIoqp" TargetMode="External" /><Relationship Id="rId105" Type="http://schemas.openxmlformats.org/officeDocument/2006/relationships/hyperlink" Target="https://t.co/S4EjoIfTn8" TargetMode="External" /><Relationship Id="rId106" Type="http://schemas.openxmlformats.org/officeDocument/2006/relationships/hyperlink" Target="https://t.co/eHnSxNFfBt" TargetMode="External" /><Relationship Id="rId107" Type="http://schemas.openxmlformats.org/officeDocument/2006/relationships/hyperlink" Target="http://t.co/zdJ2kw0XO9" TargetMode="External" /><Relationship Id="rId108" Type="http://schemas.openxmlformats.org/officeDocument/2006/relationships/hyperlink" Target="https://t.co/ZqUGIuOyAs" TargetMode="External" /><Relationship Id="rId109" Type="http://schemas.openxmlformats.org/officeDocument/2006/relationships/hyperlink" Target="http://t.co/NtKqA4IAyF" TargetMode="External" /><Relationship Id="rId110" Type="http://schemas.openxmlformats.org/officeDocument/2006/relationships/hyperlink" Target="https://t.co/HpHXtMwG55" TargetMode="External" /><Relationship Id="rId111" Type="http://schemas.openxmlformats.org/officeDocument/2006/relationships/hyperlink" Target="https://t.co/IXufaexB3w" TargetMode="External" /><Relationship Id="rId112" Type="http://schemas.openxmlformats.org/officeDocument/2006/relationships/hyperlink" Target="http://t.co/Zh4TUO7Phf" TargetMode="External" /><Relationship Id="rId113" Type="http://schemas.openxmlformats.org/officeDocument/2006/relationships/hyperlink" Target="https://t.co/E1DV9M2Owm" TargetMode="External" /><Relationship Id="rId114" Type="http://schemas.openxmlformats.org/officeDocument/2006/relationships/hyperlink" Target="http://t.co/Dus2el39xZ" TargetMode="External" /><Relationship Id="rId115" Type="http://schemas.openxmlformats.org/officeDocument/2006/relationships/hyperlink" Target="https://t.co/YrLwASMWSb" TargetMode="External" /><Relationship Id="rId116" Type="http://schemas.openxmlformats.org/officeDocument/2006/relationships/hyperlink" Target="https://t.co/mrUfbnKdWs" TargetMode="External" /><Relationship Id="rId117" Type="http://schemas.openxmlformats.org/officeDocument/2006/relationships/hyperlink" Target="https://t.co/6etowKHeLa" TargetMode="External" /><Relationship Id="rId118" Type="http://schemas.openxmlformats.org/officeDocument/2006/relationships/hyperlink" Target="https://t.co/9NWFGtmgl8" TargetMode="External" /><Relationship Id="rId119" Type="http://schemas.openxmlformats.org/officeDocument/2006/relationships/hyperlink" Target="https://t.co/R9oIuOFr9C" TargetMode="External" /><Relationship Id="rId120" Type="http://schemas.openxmlformats.org/officeDocument/2006/relationships/hyperlink" Target="https://t.co/YY0FTdwu3Y" TargetMode="External" /><Relationship Id="rId121" Type="http://schemas.openxmlformats.org/officeDocument/2006/relationships/hyperlink" Target="https://t.co/ZDfFqNKSPm" TargetMode="External" /><Relationship Id="rId122" Type="http://schemas.openxmlformats.org/officeDocument/2006/relationships/hyperlink" Target="https://t.co/TBNRxw4HvH" TargetMode="External" /><Relationship Id="rId123" Type="http://schemas.openxmlformats.org/officeDocument/2006/relationships/hyperlink" Target="https://t.co/ferS0wZFuo" TargetMode="External" /><Relationship Id="rId124" Type="http://schemas.openxmlformats.org/officeDocument/2006/relationships/hyperlink" Target="https://t.co/gL603lWwuV" TargetMode="External" /><Relationship Id="rId125" Type="http://schemas.openxmlformats.org/officeDocument/2006/relationships/hyperlink" Target="https://t.co/tFoIRZlp92" TargetMode="External" /><Relationship Id="rId126" Type="http://schemas.openxmlformats.org/officeDocument/2006/relationships/hyperlink" Target="https://t.co/gqjB15fPgg" TargetMode="External" /><Relationship Id="rId127" Type="http://schemas.openxmlformats.org/officeDocument/2006/relationships/hyperlink" Target="https://t.co/NER7pN09sJ" TargetMode="External" /><Relationship Id="rId128" Type="http://schemas.openxmlformats.org/officeDocument/2006/relationships/hyperlink" Target="https://t.co/uUaxNylHEU" TargetMode="External" /><Relationship Id="rId129" Type="http://schemas.openxmlformats.org/officeDocument/2006/relationships/hyperlink" Target="https://t.co/IvtN2h98ky" TargetMode="External" /><Relationship Id="rId130" Type="http://schemas.openxmlformats.org/officeDocument/2006/relationships/hyperlink" Target="https://t.co/K8AkI93w31" TargetMode="External" /><Relationship Id="rId131" Type="http://schemas.openxmlformats.org/officeDocument/2006/relationships/hyperlink" Target="http://t.co/kZ5wqR2WP3" TargetMode="External" /><Relationship Id="rId132" Type="http://schemas.openxmlformats.org/officeDocument/2006/relationships/hyperlink" Target="https://t.co/xM8i1ex6re" TargetMode="External" /><Relationship Id="rId133" Type="http://schemas.openxmlformats.org/officeDocument/2006/relationships/hyperlink" Target="https://t.co/dpqXey3IAh" TargetMode="External" /><Relationship Id="rId134" Type="http://schemas.openxmlformats.org/officeDocument/2006/relationships/hyperlink" Target="https://t.co/cXOlexhC73" TargetMode="External" /><Relationship Id="rId135" Type="http://schemas.openxmlformats.org/officeDocument/2006/relationships/hyperlink" Target="https://t.co/q0pPyonvuF" TargetMode="External" /><Relationship Id="rId136" Type="http://schemas.openxmlformats.org/officeDocument/2006/relationships/hyperlink" Target="https://t.co/ikPajFwh9p" TargetMode="External" /><Relationship Id="rId137" Type="http://schemas.openxmlformats.org/officeDocument/2006/relationships/hyperlink" Target="https://t.co/jETzRW5SmL" TargetMode="External" /><Relationship Id="rId138" Type="http://schemas.openxmlformats.org/officeDocument/2006/relationships/hyperlink" Target="https://t.co/8h8D2bvM78" TargetMode="External" /><Relationship Id="rId139" Type="http://schemas.openxmlformats.org/officeDocument/2006/relationships/hyperlink" Target="https://t.co/rGrlttuZDa" TargetMode="External" /><Relationship Id="rId140" Type="http://schemas.openxmlformats.org/officeDocument/2006/relationships/hyperlink" Target="https://t.co/Q5h73qFU7b" TargetMode="External" /><Relationship Id="rId141" Type="http://schemas.openxmlformats.org/officeDocument/2006/relationships/hyperlink" Target="https://t.co/Kko1Z5TnqA" TargetMode="External" /><Relationship Id="rId142" Type="http://schemas.openxmlformats.org/officeDocument/2006/relationships/hyperlink" Target="https://t.co/W6KYsG9VBH" TargetMode="External" /><Relationship Id="rId143" Type="http://schemas.openxmlformats.org/officeDocument/2006/relationships/hyperlink" Target="https://t.co/cQlxdojkiC" TargetMode="External" /><Relationship Id="rId144" Type="http://schemas.openxmlformats.org/officeDocument/2006/relationships/hyperlink" Target="https://t.co/Uk4vapuhbw" TargetMode="External" /><Relationship Id="rId145" Type="http://schemas.openxmlformats.org/officeDocument/2006/relationships/hyperlink" Target="https://t.co/eoyRBcMVzW" TargetMode="External" /><Relationship Id="rId146" Type="http://schemas.openxmlformats.org/officeDocument/2006/relationships/hyperlink" Target="https://t.co/FTTZcB7p7a" TargetMode="External" /><Relationship Id="rId147" Type="http://schemas.openxmlformats.org/officeDocument/2006/relationships/hyperlink" Target="http://t.co/8GbUjBbVOO" TargetMode="External" /><Relationship Id="rId148" Type="http://schemas.openxmlformats.org/officeDocument/2006/relationships/hyperlink" Target="https://t.co/cQlxdojkiC" TargetMode="External" /><Relationship Id="rId149" Type="http://schemas.openxmlformats.org/officeDocument/2006/relationships/hyperlink" Target="https://t.co/PM2JxZDhOr" TargetMode="External" /><Relationship Id="rId150" Type="http://schemas.openxmlformats.org/officeDocument/2006/relationships/hyperlink" Target="https://t.co/6nFnKULCma" TargetMode="External" /><Relationship Id="rId151" Type="http://schemas.openxmlformats.org/officeDocument/2006/relationships/hyperlink" Target="http://t.co/ncB5sbZfSx" TargetMode="External" /><Relationship Id="rId152" Type="http://schemas.openxmlformats.org/officeDocument/2006/relationships/hyperlink" Target="https://t.co/StMZ4lUp4o" TargetMode="External" /><Relationship Id="rId153" Type="http://schemas.openxmlformats.org/officeDocument/2006/relationships/hyperlink" Target="https://t.co/ktxvwKlBCa" TargetMode="External" /><Relationship Id="rId154" Type="http://schemas.openxmlformats.org/officeDocument/2006/relationships/hyperlink" Target="https://t.co/UaqU3mxGtF" TargetMode="External" /><Relationship Id="rId155" Type="http://schemas.openxmlformats.org/officeDocument/2006/relationships/hyperlink" Target="https://t.co/nRhix4BVUU" TargetMode="External" /><Relationship Id="rId156" Type="http://schemas.openxmlformats.org/officeDocument/2006/relationships/hyperlink" Target="https://t.co/uaRgaCEiZL" TargetMode="External" /><Relationship Id="rId157" Type="http://schemas.openxmlformats.org/officeDocument/2006/relationships/hyperlink" Target="https://t.co/6BXjFa8kNZ" TargetMode="External" /><Relationship Id="rId158" Type="http://schemas.openxmlformats.org/officeDocument/2006/relationships/hyperlink" Target="https://t.co/nHvJlbCNLX" TargetMode="External" /><Relationship Id="rId159" Type="http://schemas.openxmlformats.org/officeDocument/2006/relationships/hyperlink" Target="https://t.co/Q39wtXB6m8" TargetMode="External" /><Relationship Id="rId160" Type="http://schemas.openxmlformats.org/officeDocument/2006/relationships/hyperlink" Target="https://t.co/IKFWe1MjdV" TargetMode="External" /><Relationship Id="rId161" Type="http://schemas.openxmlformats.org/officeDocument/2006/relationships/hyperlink" Target="https://t.co/4PglLTFoMw" TargetMode="External" /><Relationship Id="rId162" Type="http://schemas.openxmlformats.org/officeDocument/2006/relationships/hyperlink" Target="https://t.co/jAV4z5sECx" TargetMode="External" /><Relationship Id="rId163" Type="http://schemas.openxmlformats.org/officeDocument/2006/relationships/hyperlink" Target="https://t.co/uqyCujvdV3" TargetMode="External" /><Relationship Id="rId164" Type="http://schemas.openxmlformats.org/officeDocument/2006/relationships/hyperlink" Target="http://t.co/2JW7uMpx2W" TargetMode="External" /><Relationship Id="rId165" Type="http://schemas.openxmlformats.org/officeDocument/2006/relationships/hyperlink" Target="https://t.co/NCh5XPb3LV" TargetMode="External" /><Relationship Id="rId166" Type="http://schemas.openxmlformats.org/officeDocument/2006/relationships/hyperlink" Target="https://t.co/hpJndPaoWL" TargetMode="External" /><Relationship Id="rId167" Type="http://schemas.openxmlformats.org/officeDocument/2006/relationships/hyperlink" Target="https://t.co/eCiGudF2P1" TargetMode="External" /><Relationship Id="rId168" Type="http://schemas.openxmlformats.org/officeDocument/2006/relationships/hyperlink" Target="https://t.co/G6FKNafHQa" TargetMode="External" /><Relationship Id="rId169" Type="http://schemas.openxmlformats.org/officeDocument/2006/relationships/hyperlink" Target="https://t.co/83HBQxc9Ae" TargetMode="External" /><Relationship Id="rId170" Type="http://schemas.openxmlformats.org/officeDocument/2006/relationships/hyperlink" Target="https://t.co/esYYP1tHRt" TargetMode="External" /><Relationship Id="rId171" Type="http://schemas.openxmlformats.org/officeDocument/2006/relationships/hyperlink" Target="https://t.co/BnB6LYpuNQ" TargetMode="External" /><Relationship Id="rId172" Type="http://schemas.openxmlformats.org/officeDocument/2006/relationships/hyperlink" Target="https://t.co/Mma48Gyr23" TargetMode="External" /><Relationship Id="rId173" Type="http://schemas.openxmlformats.org/officeDocument/2006/relationships/hyperlink" Target="https://t.co/ykyoJKFS7N" TargetMode="External" /><Relationship Id="rId174" Type="http://schemas.openxmlformats.org/officeDocument/2006/relationships/hyperlink" Target="http://t.co/fql1SZrgte" TargetMode="External" /><Relationship Id="rId175" Type="http://schemas.openxmlformats.org/officeDocument/2006/relationships/hyperlink" Target="https://t.co/y4HM3qJog3" TargetMode="External" /><Relationship Id="rId176" Type="http://schemas.openxmlformats.org/officeDocument/2006/relationships/hyperlink" Target="https://t.co/Cb1GR8GBpz" TargetMode="External" /><Relationship Id="rId177" Type="http://schemas.openxmlformats.org/officeDocument/2006/relationships/hyperlink" Target="http://t.co/SJvw22Q38t" TargetMode="External" /><Relationship Id="rId178" Type="http://schemas.openxmlformats.org/officeDocument/2006/relationships/hyperlink" Target="http://t.co/wHR8Bw4dKb" TargetMode="External" /><Relationship Id="rId179" Type="http://schemas.openxmlformats.org/officeDocument/2006/relationships/hyperlink" Target="https://t.co/xBznNHYqTK" TargetMode="External" /><Relationship Id="rId180" Type="http://schemas.openxmlformats.org/officeDocument/2006/relationships/hyperlink" Target="http://t.co/1Cr30o6jJf" TargetMode="External" /><Relationship Id="rId181" Type="http://schemas.openxmlformats.org/officeDocument/2006/relationships/hyperlink" Target="https://t.co/V1XTgAWJwS" TargetMode="External" /><Relationship Id="rId182" Type="http://schemas.openxmlformats.org/officeDocument/2006/relationships/hyperlink" Target="https://t.co/KoK45oXgMs" TargetMode="External" /><Relationship Id="rId183" Type="http://schemas.openxmlformats.org/officeDocument/2006/relationships/hyperlink" Target="https://t.co/HhwanPJz0c" TargetMode="External" /><Relationship Id="rId184" Type="http://schemas.openxmlformats.org/officeDocument/2006/relationships/hyperlink" Target="https://t.co/t3GkUDoRZM" TargetMode="External" /><Relationship Id="rId185" Type="http://schemas.openxmlformats.org/officeDocument/2006/relationships/hyperlink" Target="https://t.co/4xzFbpynIV" TargetMode="External" /><Relationship Id="rId186" Type="http://schemas.openxmlformats.org/officeDocument/2006/relationships/hyperlink" Target="https://t.co/4PlLxi6gs0" TargetMode="External" /><Relationship Id="rId187" Type="http://schemas.openxmlformats.org/officeDocument/2006/relationships/hyperlink" Target="https://t.co/Z9qGynSec7" TargetMode="External" /><Relationship Id="rId188" Type="http://schemas.openxmlformats.org/officeDocument/2006/relationships/hyperlink" Target="https://t.co/GzlyYD2lV1" TargetMode="External" /><Relationship Id="rId189" Type="http://schemas.openxmlformats.org/officeDocument/2006/relationships/hyperlink" Target="https://t.co/iqyRvRiVgO" TargetMode="External" /><Relationship Id="rId190" Type="http://schemas.openxmlformats.org/officeDocument/2006/relationships/hyperlink" Target="https://t.co/LYxXmgUyvp" TargetMode="External" /><Relationship Id="rId191" Type="http://schemas.openxmlformats.org/officeDocument/2006/relationships/hyperlink" Target="https://t.co/I3TNNTt3qf" TargetMode="External" /><Relationship Id="rId192" Type="http://schemas.openxmlformats.org/officeDocument/2006/relationships/hyperlink" Target="https://t.co/lSwc5exUEn" TargetMode="External" /><Relationship Id="rId193" Type="http://schemas.openxmlformats.org/officeDocument/2006/relationships/hyperlink" Target="https://t.co/lbOo9S5CCp" TargetMode="External" /><Relationship Id="rId194" Type="http://schemas.openxmlformats.org/officeDocument/2006/relationships/hyperlink" Target="https://t.co/C5i0b0jrQ2" TargetMode="External" /><Relationship Id="rId195" Type="http://schemas.openxmlformats.org/officeDocument/2006/relationships/hyperlink" Target="https://t.co/D0pM0HE56D" TargetMode="External" /><Relationship Id="rId196" Type="http://schemas.openxmlformats.org/officeDocument/2006/relationships/hyperlink" Target="https://t.co/Km0sM0yebN" TargetMode="External" /><Relationship Id="rId197" Type="http://schemas.openxmlformats.org/officeDocument/2006/relationships/hyperlink" Target="https://t.co/hoTvWbEbYv" TargetMode="External" /><Relationship Id="rId198" Type="http://schemas.openxmlformats.org/officeDocument/2006/relationships/hyperlink" Target="http://pbs.twimg.com/profile_images/1132018394004381696/JTEyYZDb_normal.jpg" TargetMode="External" /><Relationship Id="rId199" Type="http://schemas.openxmlformats.org/officeDocument/2006/relationships/hyperlink" Target="http://pbs.twimg.com/profile_images/1379550438496829446/NHHAzvmr_normal.jpg" TargetMode="External" /><Relationship Id="rId200" Type="http://schemas.openxmlformats.org/officeDocument/2006/relationships/hyperlink" Target="http://pbs.twimg.com/profile_images/966009914932969474/Zsz5jplK_normal.jpg" TargetMode="External" /><Relationship Id="rId201" Type="http://schemas.openxmlformats.org/officeDocument/2006/relationships/hyperlink" Target="http://pbs.twimg.com/profile_images/1313097808069767169/hLg1b5yH_normal.jpg" TargetMode="External" /><Relationship Id="rId202" Type="http://schemas.openxmlformats.org/officeDocument/2006/relationships/hyperlink" Target="http://pbs.twimg.com/profile_images/1196427093254590466/Tnv4nsKH_normal.jpg" TargetMode="External" /><Relationship Id="rId203" Type="http://schemas.openxmlformats.org/officeDocument/2006/relationships/hyperlink" Target="http://pbs.twimg.com/profile_images/937641844418273281/DLtLOWuw_normal.jpg" TargetMode="External" /><Relationship Id="rId204" Type="http://schemas.openxmlformats.org/officeDocument/2006/relationships/hyperlink" Target="http://pbs.twimg.com/profile_images/1382312904960184321/0mq2RlG9_normal.jpg" TargetMode="External" /><Relationship Id="rId205" Type="http://schemas.openxmlformats.org/officeDocument/2006/relationships/hyperlink" Target="http://pbs.twimg.com/profile_images/1302038794875609089/05YAMPA6_normal.jpg" TargetMode="External" /><Relationship Id="rId206" Type="http://schemas.openxmlformats.org/officeDocument/2006/relationships/hyperlink" Target="http://pbs.twimg.com/profile_images/1241998407906009091/u1lWs4rj_normal.jpg" TargetMode="External" /><Relationship Id="rId207" Type="http://schemas.openxmlformats.org/officeDocument/2006/relationships/hyperlink" Target="http://pbs.twimg.com/profile_images/1138708927967834112/jKJ-VIio_normal.jpg" TargetMode="External" /><Relationship Id="rId208" Type="http://schemas.openxmlformats.org/officeDocument/2006/relationships/hyperlink" Target="http://pbs.twimg.com/profile_images/1194028609939349504/ZNbmQfm2_normal.jpg" TargetMode="External" /><Relationship Id="rId209" Type="http://schemas.openxmlformats.org/officeDocument/2006/relationships/hyperlink" Target="http://pbs.twimg.com/profile_images/1163425296785260546/uqQb5GUM_normal.jpg" TargetMode="External" /><Relationship Id="rId210" Type="http://schemas.openxmlformats.org/officeDocument/2006/relationships/hyperlink" Target="http://pbs.twimg.com/profile_images/1379505909852946443/_sLu0LW6_normal.jpg" TargetMode="External" /><Relationship Id="rId211" Type="http://schemas.openxmlformats.org/officeDocument/2006/relationships/hyperlink" Target="http://pbs.twimg.com/profile_images/1534354254/Portr_t_Juli_2011_Format_f_r_Druck_ok_Mund_zu_normal.jpg" TargetMode="External" /><Relationship Id="rId212" Type="http://schemas.openxmlformats.org/officeDocument/2006/relationships/hyperlink" Target="http://pbs.twimg.com/profile_images/943746817564594176/UcnUvSPF_normal.jpg" TargetMode="External" /><Relationship Id="rId213" Type="http://schemas.openxmlformats.org/officeDocument/2006/relationships/hyperlink" Target="http://pbs.twimg.com/profile_images/1132970595338137600/ysKtpWff_normal.jpg" TargetMode="External" /><Relationship Id="rId214" Type="http://schemas.openxmlformats.org/officeDocument/2006/relationships/hyperlink" Target="http://pbs.twimg.com/profile_images/509434550305316865/SEPrAz4z_normal.jpeg" TargetMode="External" /><Relationship Id="rId215" Type="http://schemas.openxmlformats.org/officeDocument/2006/relationships/hyperlink" Target="http://pbs.twimg.com/profile_images/1091281541534240768/n0FAUOzq_normal.jpg" TargetMode="External" /><Relationship Id="rId216" Type="http://schemas.openxmlformats.org/officeDocument/2006/relationships/hyperlink" Target="http://pbs.twimg.com/profile_images/966410132677627904/YhXwL3n4_normal.jpg" TargetMode="External" /><Relationship Id="rId217" Type="http://schemas.openxmlformats.org/officeDocument/2006/relationships/hyperlink" Target="http://pbs.twimg.com/profile_images/1272412475904921606/49qWlZtv_normal.jpg" TargetMode="External" /><Relationship Id="rId218" Type="http://schemas.openxmlformats.org/officeDocument/2006/relationships/hyperlink" Target="http://pbs.twimg.com/profile_images/1336391947372670978/Pt7AisgQ_normal.jpg" TargetMode="External" /><Relationship Id="rId219" Type="http://schemas.openxmlformats.org/officeDocument/2006/relationships/hyperlink" Target="http://pbs.twimg.com/profile_images/1285893150393933824/ILaFrDbR_normal.jpg" TargetMode="External" /><Relationship Id="rId220" Type="http://schemas.openxmlformats.org/officeDocument/2006/relationships/hyperlink" Target="http://pbs.twimg.com/profile_images/1284253045849837570/dR8fA3Yb_normal.jpg" TargetMode="External" /><Relationship Id="rId221" Type="http://schemas.openxmlformats.org/officeDocument/2006/relationships/hyperlink" Target="http://pbs.twimg.com/profile_images/1326640955781427200/baMCDqr4_normal.jpg" TargetMode="External" /><Relationship Id="rId222" Type="http://schemas.openxmlformats.org/officeDocument/2006/relationships/hyperlink" Target="http://pbs.twimg.com/profile_images/1371889952930340864/u-w4r2ya_normal.jpg" TargetMode="External" /><Relationship Id="rId223" Type="http://schemas.openxmlformats.org/officeDocument/2006/relationships/hyperlink" Target="http://pbs.twimg.com/profile_images/1298204295947583490/HFjC7h7p_normal.jpg" TargetMode="External" /><Relationship Id="rId224" Type="http://schemas.openxmlformats.org/officeDocument/2006/relationships/hyperlink" Target="http://pbs.twimg.com/profile_images/1283680950090715136/Z-2WNyjy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308106203860529152/yOwTDF9G_normal.jpg" TargetMode="External" /><Relationship Id="rId227" Type="http://schemas.openxmlformats.org/officeDocument/2006/relationships/hyperlink" Target="http://pbs.twimg.com/profile_images/459605434999898112/CS0FThq2_normal.jpeg" TargetMode="External" /><Relationship Id="rId228" Type="http://schemas.openxmlformats.org/officeDocument/2006/relationships/hyperlink" Target="http://pbs.twimg.com/profile_images/1370446550489563136/0XqpcwhK_normal.jpg" TargetMode="External" /><Relationship Id="rId229" Type="http://schemas.openxmlformats.org/officeDocument/2006/relationships/hyperlink" Target="http://pbs.twimg.com/profile_images/1269343436311756808/LQcYx450_normal.jpg" TargetMode="External" /><Relationship Id="rId230" Type="http://schemas.openxmlformats.org/officeDocument/2006/relationships/hyperlink" Target="http://pbs.twimg.com/profile_images/1244859034710224896/ACw24UE0_normal.jpg" TargetMode="External" /><Relationship Id="rId231" Type="http://schemas.openxmlformats.org/officeDocument/2006/relationships/hyperlink" Target="http://pbs.twimg.com/profile_images/1178244287487717376/JS6IQDta_normal.jpg" TargetMode="External" /><Relationship Id="rId232" Type="http://schemas.openxmlformats.org/officeDocument/2006/relationships/hyperlink" Target="http://pbs.twimg.com/profile_images/1315984662087585792/N1E2Atx4_normal.jpg" TargetMode="External" /><Relationship Id="rId233" Type="http://schemas.openxmlformats.org/officeDocument/2006/relationships/hyperlink" Target="http://pbs.twimg.com/profile_images/557904973338398720/-pgzipl6_normal.png" TargetMode="External" /><Relationship Id="rId234" Type="http://schemas.openxmlformats.org/officeDocument/2006/relationships/hyperlink" Target="http://pbs.twimg.com/profile_images/1083739538516779011/aGAoNtrq_normal.jpg" TargetMode="External" /><Relationship Id="rId235" Type="http://schemas.openxmlformats.org/officeDocument/2006/relationships/hyperlink" Target="http://pbs.twimg.com/profile_images/633012919010131968/y5CtQqjc_normal.jpg" TargetMode="External" /><Relationship Id="rId236" Type="http://schemas.openxmlformats.org/officeDocument/2006/relationships/hyperlink" Target="http://pbs.twimg.com/profile_images/877174348980916229/nALtTseM_normal.jpg" TargetMode="External" /><Relationship Id="rId237" Type="http://schemas.openxmlformats.org/officeDocument/2006/relationships/hyperlink" Target="http://pbs.twimg.com/profile_images/1101091355764371457/kKfNc3_J_normal.png" TargetMode="External" /><Relationship Id="rId238" Type="http://schemas.openxmlformats.org/officeDocument/2006/relationships/hyperlink" Target="http://pbs.twimg.com/profile_images/1240608047686471681/0NOQTuzC_normal.jpg" TargetMode="External" /><Relationship Id="rId239" Type="http://schemas.openxmlformats.org/officeDocument/2006/relationships/hyperlink" Target="http://pbs.twimg.com/profile_images/1161205402694033408/RPC-AWgw_normal.jpg" TargetMode="External" /><Relationship Id="rId240" Type="http://schemas.openxmlformats.org/officeDocument/2006/relationships/hyperlink" Target="http://pbs.twimg.com/profile_images/2948733030/2be0b8927c175984a1d08faebd30b9db_normal.jpeg" TargetMode="External" /><Relationship Id="rId241" Type="http://schemas.openxmlformats.org/officeDocument/2006/relationships/hyperlink" Target="http://pbs.twimg.com/profile_images/1096421789742309376/m0owNbgH_normal.png" TargetMode="External" /><Relationship Id="rId242" Type="http://schemas.openxmlformats.org/officeDocument/2006/relationships/hyperlink" Target="http://pbs.twimg.com/profile_images/1031665332119920640/5fRSKoXd_normal.jpg" TargetMode="External" /><Relationship Id="rId243" Type="http://schemas.openxmlformats.org/officeDocument/2006/relationships/hyperlink" Target="http://pbs.twimg.com/profile_images/1280373383180451841/iyT0eXeS_normal.jpg" TargetMode="External" /><Relationship Id="rId244" Type="http://schemas.openxmlformats.org/officeDocument/2006/relationships/hyperlink" Target="http://pbs.twimg.com/profile_images/1080026065144348673/8S5_zbc__normal.jpg" TargetMode="External" /><Relationship Id="rId245" Type="http://schemas.openxmlformats.org/officeDocument/2006/relationships/hyperlink" Target="http://pbs.twimg.com/profile_images/1250368782020808706/MCqhpXDE_normal.jpg" TargetMode="External" /><Relationship Id="rId246" Type="http://schemas.openxmlformats.org/officeDocument/2006/relationships/hyperlink" Target="http://pbs.twimg.com/profile_images/1034470101955866625/q2CNH5em_normal.jpg" TargetMode="External" /><Relationship Id="rId247" Type="http://schemas.openxmlformats.org/officeDocument/2006/relationships/hyperlink" Target="http://pbs.twimg.com/profile_images/1358312213015130112/7hp49Y-V_normal.jpg" TargetMode="External" /><Relationship Id="rId248" Type="http://schemas.openxmlformats.org/officeDocument/2006/relationships/hyperlink" Target="http://pbs.twimg.com/profile_images/1256508804658868226/l9Ht85U-_normal.jpg" TargetMode="External" /><Relationship Id="rId249" Type="http://schemas.openxmlformats.org/officeDocument/2006/relationships/hyperlink" Target="http://pbs.twimg.com/profile_images/990930075070713856/qRueTsv9_normal.jpg" TargetMode="External" /><Relationship Id="rId250" Type="http://schemas.openxmlformats.org/officeDocument/2006/relationships/hyperlink" Target="http://pbs.twimg.com/profile_images/848880291133493248/XLi1oI0Z_normal.jpg" TargetMode="External" /><Relationship Id="rId251" Type="http://schemas.openxmlformats.org/officeDocument/2006/relationships/hyperlink" Target="http://pbs.twimg.com/profile_images/1279527498716524544/2vz86fdY_normal.jpg" TargetMode="External" /><Relationship Id="rId252" Type="http://schemas.openxmlformats.org/officeDocument/2006/relationships/hyperlink" Target="http://pbs.twimg.com/profile_images/424447870909947904/H0Rr8gl8_normal.jpeg" TargetMode="External" /><Relationship Id="rId253" Type="http://schemas.openxmlformats.org/officeDocument/2006/relationships/hyperlink" Target="http://pbs.twimg.com/profile_images/1347932450589179905/kAKa3Ulu_normal.jpg" TargetMode="External" /><Relationship Id="rId254" Type="http://schemas.openxmlformats.org/officeDocument/2006/relationships/hyperlink" Target="http://pbs.twimg.com/profile_images/1381991798919282690/kyeyxqI1_normal.jpg" TargetMode="External" /><Relationship Id="rId255" Type="http://schemas.openxmlformats.org/officeDocument/2006/relationships/hyperlink" Target="http://pbs.twimg.com/profile_images/1356701494993707008/6IC7t_DD_normal.jpg" TargetMode="External" /><Relationship Id="rId256" Type="http://schemas.openxmlformats.org/officeDocument/2006/relationships/hyperlink" Target="http://pbs.twimg.com/profile_images/1314080867099258881/tnAct2Yu_normal.jpg" TargetMode="External" /><Relationship Id="rId257" Type="http://schemas.openxmlformats.org/officeDocument/2006/relationships/hyperlink" Target="http://pbs.twimg.com/profile_images/1252560226764632067/LhbDMlyM_normal.jpg" TargetMode="External" /><Relationship Id="rId258" Type="http://schemas.openxmlformats.org/officeDocument/2006/relationships/hyperlink" Target="http://pbs.twimg.com/profile_images/1369559086757539842/bZjIhFmI_normal.jpg" TargetMode="External" /><Relationship Id="rId259" Type="http://schemas.openxmlformats.org/officeDocument/2006/relationships/hyperlink" Target="http://pbs.twimg.com/profile_images/1345535330951307264/xBT3AuWA_normal.jpg" TargetMode="External" /><Relationship Id="rId260" Type="http://schemas.openxmlformats.org/officeDocument/2006/relationships/hyperlink" Target="http://pbs.twimg.com/profile_images/445957610143899649/YGsiMbyJ_normal.jpeg" TargetMode="External" /><Relationship Id="rId261" Type="http://schemas.openxmlformats.org/officeDocument/2006/relationships/hyperlink" Target="http://pbs.twimg.com/profile_images/1068149159683854336/rzkjlBlZ_normal.jpg" TargetMode="External" /><Relationship Id="rId262" Type="http://schemas.openxmlformats.org/officeDocument/2006/relationships/hyperlink" Target="http://pbs.twimg.com/profile_images/452789313554907137/h-Q_0Rw0_normal.jpeg" TargetMode="External" /><Relationship Id="rId263" Type="http://schemas.openxmlformats.org/officeDocument/2006/relationships/hyperlink" Target="http://pbs.twimg.com/profile_images/1294486026975494147/uWxoeeIP_normal.jpg" TargetMode="External" /><Relationship Id="rId264" Type="http://schemas.openxmlformats.org/officeDocument/2006/relationships/hyperlink" Target="http://pbs.twimg.com/profile_images/1330677665490108422/AwEKyHsF_normal.jpg" TargetMode="External" /><Relationship Id="rId265" Type="http://schemas.openxmlformats.org/officeDocument/2006/relationships/hyperlink" Target="http://pbs.twimg.com/profile_images/1166766806348042240/3TzCwDyZ_normal.jpg" TargetMode="External" /><Relationship Id="rId266" Type="http://schemas.openxmlformats.org/officeDocument/2006/relationships/hyperlink" Target="http://pbs.twimg.com/profile_images/1098506823106289665/LhNeGYDL_normal.png" TargetMode="External" /><Relationship Id="rId267" Type="http://schemas.openxmlformats.org/officeDocument/2006/relationships/hyperlink" Target="http://pbs.twimg.com/profile_images/797370948857004032/pV2QlCys_normal.jpg" TargetMode="External" /><Relationship Id="rId268" Type="http://schemas.openxmlformats.org/officeDocument/2006/relationships/hyperlink" Target="http://pbs.twimg.com/profile_images/1329856979360243718/5zQiIov7_normal.jpg" TargetMode="External" /><Relationship Id="rId269" Type="http://schemas.openxmlformats.org/officeDocument/2006/relationships/hyperlink" Target="http://pbs.twimg.com/profile_images/1348895773157683201/6c0PuEKI_normal.jpg" TargetMode="External" /><Relationship Id="rId270" Type="http://schemas.openxmlformats.org/officeDocument/2006/relationships/hyperlink" Target="http://pbs.twimg.com/profile_images/1349700023886503938/2GiaEYTZ_normal.jpg" TargetMode="External" /><Relationship Id="rId271" Type="http://schemas.openxmlformats.org/officeDocument/2006/relationships/hyperlink" Target="http://pbs.twimg.com/profile_images/954729053398949890/8NVlCS91_normal.jpg" TargetMode="External" /><Relationship Id="rId272" Type="http://schemas.openxmlformats.org/officeDocument/2006/relationships/hyperlink" Target="http://pbs.twimg.com/profile_images/1281087793595285504/4jNUf_xj_normal.png" TargetMode="External" /><Relationship Id="rId273" Type="http://schemas.openxmlformats.org/officeDocument/2006/relationships/hyperlink" Target="http://pbs.twimg.com/profile_images/1288621941637750785/Ia5z-KKS_normal.jpg" TargetMode="External" /><Relationship Id="rId274" Type="http://schemas.openxmlformats.org/officeDocument/2006/relationships/hyperlink" Target="http://pbs.twimg.com/profile_images/1311712685977989120/FN6nFReW_normal.jpg" TargetMode="External" /><Relationship Id="rId275" Type="http://schemas.openxmlformats.org/officeDocument/2006/relationships/hyperlink" Target="http://pbs.twimg.com/profile_images/645702179282546688/_EwoGbQe_normal.jpg" TargetMode="External" /><Relationship Id="rId276" Type="http://schemas.openxmlformats.org/officeDocument/2006/relationships/hyperlink" Target="http://pbs.twimg.com/profile_images/947650533061545984/GtGOav5r_normal.jpg" TargetMode="External" /><Relationship Id="rId277" Type="http://schemas.openxmlformats.org/officeDocument/2006/relationships/hyperlink" Target="http://pbs.twimg.com/profile_images/1290717552604258306/Z5V3SQ9q_normal.jpg" TargetMode="External" /><Relationship Id="rId278" Type="http://schemas.openxmlformats.org/officeDocument/2006/relationships/hyperlink" Target="http://pbs.twimg.com/profile_images/1379884839378239494/uZPTD8jW_normal.jpg" TargetMode="External" /><Relationship Id="rId279" Type="http://schemas.openxmlformats.org/officeDocument/2006/relationships/hyperlink" Target="http://pbs.twimg.com/profile_images/1342018846291582976/E-E8IdO2_normal.jpg" TargetMode="External" /><Relationship Id="rId280" Type="http://schemas.openxmlformats.org/officeDocument/2006/relationships/hyperlink" Target="http://pbs.twimg.com/profile_images/713300602642636801/aCVO78GI_normal.jpg" TargetMode="External" /><Relationship Id="rId281" Type="http://schemas.openxmlformats.org/officeDocument/2006/relationships/hyperlink" Target="http://pbs.twimg.com/profile_images/1377932541806657537/T5432gTW_normal.png" TargetMode="External" /><Relationship Id="rId282" Type="http://schemas.openxmlformats.org/officeDocument/2006/relationships/hyperlink" Target="http://pbs.twimg.com/profile_images/461564974054113280/XCKUmCb0_normal.jpeg" TargetMode="External" /><Relationship Id="rId283" Type="http://schemas.openxmlformats.org/officeDocument/2006/relationships/hyperlink" Target="http://pbs.twimg.com/profile_images/1169161317065940992/3EOqii_t_normal.png" TargetMode="External" /><Relationship Id="rId284" Type="http://schemas.openxmlformats.org/officeDocument/2006/relationships/hyperlink" Target="http://pbs.twimg.com/profile_images/1252604785024544774/eiC5s5WB_normal.jpg" TargetMode="External" /><Relationship Id="rId285" Type="http://schemas.openxmlformats.org/officeDocument/2006/relationships/hyperlink" Target="http://pbs.twimg.com/profile_images/1237033216411910144/Hskje18h_normal.jpg" TargetMode="External" /><Relationship Id="rId286" Type="http://schemas.openxmlformats.org/officeDocument/2006/relationships/hyperlink" Target="http://pbs.twimg.com/profile_images/1071343742676807680/8zBKUVqn_normal.jpg" TargetMode="External" /><Relationship Id="rId287" Type="http://schemas.openxmlformats.org/officeDocument/2006/relationships/hyperlink" Target="http://pbs.twimg.com/profile_images/1366375228499238914/21INtFcM_normal.jpg" TargetMode="External" /><Relationship Id="rId288" Type="http://schemas.openxmlformats.org/officeDocument/2006/relationships/hyperlink" Target="http://pbs.twimg.com/profile_images/3330409050/326251814c5fd9a977728f494ea312a1_normal.jpeg" TargetMode="External" /><Relationship Id="rId289" Type="http://schemas.openxmlformats.org/officeDocument/2006/relationships/hyperlink" Target="http://pbs.twimg.com/profile_images/1251799260024246272/gMh1_PmR_normal.jpg" TargetMode="External" /><Relationship Id="rId290" Type="http://schemas.openxmlformats.org/officeDocument/2006/relationships/hyperlink" Target="http://pbs.twimg.com/profile_images/1076824387880452098/6nNBuBqm_normal.jpg" TargetMode="External" /><Relationship Id="rId291" Type="http://schemas.openxmlformats.org/officeDocument/2006/relationships/hyperlink" Target="http://pbs.twimg.com/profile_images/1355910685243408388/MTUDwiTm_normal.jpg" TargetMode="External" /><Relationship Id="rId292" Type="http://schemas.openxmlformats.org/officeDocument/2006/relationships/hyperlink" Target="http://pbs.twimg.com/profile_images/1321501918678650880/1c3bzDOW_normal.jpg" TargetMode="External" /><Relationship Id="rId293" Type="http://schemas.openxmlformats.org/officeDocument/2006/relationships/hyperlink" Target="http://pbs.twimg.com/profile_images/657889601445605378/8c5ncLQ0_normal.jpg" TargetMode="External" /><Relationship Id="rId294" Type="http://schemas.openxmlformats.org/officeDocument/2006/relationships/hyperlink" Target="http://pbs.twimg.com/profile_images/378800000783362154/97bca462f34a9c67a02a492c9541b067_normal.jpeg" TargetMode="External" /><Relationship Id="rId295" Type="http://schemas.openxmlformats.org/officeDocument/2006/relationships/hyperlink" Target="http://pbs.twimg.com/profile_images/1356880476938641412/R2ORBqJ0_normal.jpg" TargetMode="External" /><Relationship Id="rId296" Type="http://schemas.openxmlformats.org/officeDocument/2006/relationships/hyperlink" Target="http://pbs.twimg.com/profile_images/378800000443874927/ca75c02ab0f194b25391d3ea65869408_normal.jpeg" TargetMode="External" /><Relationship Id="rId297" Type="http://schemas.openxmlformats.org/officeDocument/2006/relationships/hyperlink" Target="http://pbs.twimg.com/profile_images/1318291069000441858/RAb7c477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040493582313029633/7Z4UvTkJ_normal.jpg" TargetMode="External" /><Relationship Id="rId300" Type="http://schemas.openxmlformats.org/officeDocument/2006/relationships/hyperlink" Target="http://pbs.twimg.com/profile_images/1168755850669953024/IxGkxcMu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336788657374699522/Gb3FsOs5_normal.jpg" TargetMode="External" /><Relationship Id="rId303" Type="http://schemas.openxmlformats.org/officeDocument/2006/relationships/hyperlink" Target="http://pbs.twimg.com/profile_images/1267905050585767939/HljMSFz6_normal.jpg" TargetMode="External" /><Relationship Id="rId304" Type="http://schemas.openxmlformats.org/officeDocument/2006/relationships/hyperlink" Target="http://pbs.twimg.com/profile_images/1261028816111177728/0KcSkyzn_normal.jpg" TargetMode="External" /><Relationship Id="rId305" Type="http://schemas.openxmlformats.org/officeDocument/2006/relationships/hyperlink" Target="http://pbs.twimg.com/profile_images/1005417963648880645/mzoRwaFh_normal.jpg" TargetMode="External" /><Relationship Id="rId306" Type="http://schemas.openxmlformats.org/officeDocument/2006/relationships/hyperlink" Target="http://pbs.twimg.com/profile_images/1373888276503924737/Jtqw1Yzk_normal.jpg" TargetMode="External" /><Relationship Id="rId307" Type="http://schemas.openxmlformats.org/officeDocument/2006/relationships/hyperlink" Target="http://pbs.twimg.com/profile_images/1381530631461552133/F4_8B-Yh_normal.jpg" TargetMode="External" /><Relationship Id="rId308" Type="http://schemas.openxmlformats.org/officeDocument/2006/relationships/hyperlink" Target="http://pbs.twimg.com/profile_images/1330961695968276481/mC5fs1o4_normal.jpg" TargetMode="External" /><Relationship Id="rId309" Type="http://schemas.openxmlformats.org/officeDocument/2006/relationships/hyperlink" Target="http://pbs.twimg.com/profile_images/1375910353255731201/QL0xzJc2_normal.jpg" TargetMode="External" /><Relationship Id="rId310" Type="http://schemas.openxmlformats.org/officeDocument/2006/relationships/hyperlink" Target="http://pbs.twimg.com/profile_images/1379255202612645891/CT6dBh_j_normal.jpg" TargetMode="External" /><Relationship Id="rId311" Type="http://schemas.openxmlformats.org/officeDocument/2006/relationships/hyperlink" Target="http://pbs.twimg.com/profile_images/643436956962177024/db_eOtPS_normal.jpg" TargetMode="External" /><Relationship Id="rId312" Type="http://schemas.openxmlformats.org/officeDocument/2006/relationships/hyperlink" Target="http://pbs.twimg.com/profile_images/1136287533468250112/C1qZhGCk_normal.jpg" TargetMode="External" /><Relationship Id="rId313" Type="http://schemas.openxmlformats.org/officeDocument/2006/relationships/hyperlink" Target="http://pbs.twimg.com/profile_images/786835143080210432/egNLhLzm_normal.jpg" TargetMode="External" /><Relationship Id="rId314" Type="http://schemas.openxmlformats.org/officeDocument/2006/relationships/hyperlink" Target="http://pbs.twimg.com/profile_images/1339208520395345920/oRCbKKAa_normal.jpg" TargetMode="External" /><Relationship Id="rId315" Type="http://schemas.openxmlformats.org/officeDocument/2006/relationships/hyperlink" Target="http://pbs.twimg.com/profile_images/1125143437/Passfoto_hochformatig_normal.jpg" TargetMode="External" /><Relationship Id="rId316" Type="http://schemas.openxmlformats.org/officeDocument/2006/relationships/hyperlink" Target="http://pbs.twimg.com/profile_images/1383097632650895360/rvx5-2gL_normal.jpg" TargetMode="External" /><Relationship Id="rId317" Type="http://schemas.openxmlformats.org/officeDocument/2006/relationships/hyperlink" Target="http://pbs.twimg.com/profile_images/1307387030767312897/03V1oQh9_normal.jpg" TargetMode="External" /><Relationship Id="rId318" Type="http://schemas.openxmlformats.org/officeDocument/2006/relationships/hyperlink" Target="http://pbs.twimg.com/profile_images/1360576628888330249/5jEVUM71_normal.jpg" TargetMode="External" /><Relationship Id="rId319" Type="http://schemas.openxmlformats.org/officeDocument/2006/relationships/hyperlink" Target="http://pbs.twimg.com/profile_images/1380260466329522179/vxwdR5Sz_normal.jpg" TargetMode="External" /><Relationship Id="rId320" Type="http://schemas.openxmlformats.org/officeDocument/2006/relationships/hyperlink" Target="http://pbs.twimg.com/profile_images/1311569841942409216/LwtxXAZ4_normal.jpg" TargetMode="External" /><Relationship Id="rId321" Type="http://schemas.openxmlformats.org/officeDocument/2006/relationships/hyperlink" Target="http://pbs.twimg.com/profile_images/1090809825045430272/cdi7Np7G_normal.jpg" TargetMode="External" /><Relationship Id="rId322" Type="http://schemas.openxmlformats.org/officeDocument/2006/relationships/hyperlink" Target="http://pbs.twimg.com/profile_images/428918816471392256/jpxBKFmL_normal.jpeg" TargetMode="External" /><Relationship Id="rId323" Type="http://schemas.openxmlformats.org/officeDocument/2006/relationships/hyperlink" Target="http://pbs.twimg.com/profile_images/805074739005886464/i7gHoIWq_normal.jpg" TargetMode="External" /><Relationship Id="rId324" Type="http://schemas.openxmlformats.org/officeDocument/2006/relationships/hyperlink" Target="http://pbs.twimg.com/profile_images/1349088784583942146/gKRnPfnx_normal.jpg" TargetMode="External" /><Relationship Id="rId325" Type="http://schemas.openxmlformats.org/officeDocument/2006/relationships/hyperlink" Target="http://pbs.twimg.com/profile_images/1207611718857318400/6NIRytwB_normal.jpg" TargetMode="External" /><Relationship Id="rId326" Type="http://schemas.openxmlformats.org/officeDocument/2006/relationships/hyperlink" Target="http://pbs.twimg.com/profile_images/1268894744156889088/oI9eKEN7_normal.jpg" TargetMode="External" /><Relationship Id="rId327" Type="http://schemas.openxmlformats.org/officeDocument/2006/relationships/hyperlink" Target="http://pbs.twimg.com/profile_images/1381467213987782661/HzSsYOUk_normal.jpg" TargetMode="External" /><Relationship Id="rId328" Type="http://schemas.openxmlformats.org/officeDocument/2006/relationships/hyperlink" Target="http://pbs.twimg.com/profile_images/1333006585472442368/oIonPLYf_normal.jpg" TargetMode="External" /><Relationship Id="rId329" Type="http://schemas.openxmlformats.org/officeDocument/2006/relationships/hyperlink" Target="http://pbs.twimg.com/profile_images/1382048751552958469/2gUtaSlc_normal.png" TargetMode="External" /><Relationship Id="rId330" Type="http://schemas.openxmlformats.org/officeDocument/2006/relationships/hyperlink" Target="http://pbs.twimg.com/profile_images/795555180662194177/8mMrf8-u_normal.jpg" TargetMode="External" /><Relationship Id="rId331" Type="http://schemas.openxmlformats.org/officeDocument/2006/relationships/hyperlink" Target="http://pbs.twimg.com/profile_images/1349616110258319360/7l1F6RxO_normal.jpg" TargetMode="External" /><Relationship Id="rId332" Type="http://schemas.openxmlformats.org/officeDocument/2006/relationships/hyperlink" Target="http://pbs.twimg.com/profile_images/482394145995390976/QCzsxJis_normal.jpeg" TargetMode="External" /><Relationship Id="rId333" Type="http://schemas.openxmlformats.org/officeDocument/2006/relationships/hyperlink" Target="http://pbs.twimg.com/profile_images/1066776747016945664/rN16ueWF_normal.jpg" TargetMode="External" /><Relationship Id="rId334" Type="http://schemas.openxmlformats.org/officeDocument/2006/relationships/hyperlink" Target="http://pbs.twimg.com/profile_images/1377853026984198146/DJtIuQRG_normal.jpg" TargetMode="External" /><Relationship Id="rId335" Type="http://schemas.openxmlformats.org/officeDocument/2006/relationships/hyperlink" Target="http://pbs.twimg.com/profile_images/1309047983158288386/k-qubdUF_normal.jpg" TargetMode="External" /><Relationship Id="rId336" Type="http://schemas.openxmlformats.org/officeDocument/2006/relationships/hyperlink" Target="http://pbs.twimg.com/profile_images/1287357531329896448/s1idar2H_normal.jpg" TargetMode="External" /><Relationship Id="rId337" Type="http://schemas.openxmlformats.org/officeDocument/2006/relationships/hyperlink" Target="http://pbs.twimg.com/profile_images/1339926148092997634/QFzeDz-p_normal.jpg" TargetMode="External" /><Relationship Id="rId338" Type="http://schemas.openxmlformats.org/officeDocument/2006/relationships/hyperlink" Target="http://pbs.twimg.com/profile_images/1347609024867536906/jrXLsV48_normal.jpg" TargetMode="External" /><Relationship Id="rId339" Type="http://schemas.openxmlformats.org/officeDocument/2006/relationships/hyperlink" Target="http://pbs.twimg.com/profile_images/1381365545136701452/KBQEsIee_normal.jpg" TargetMode="External" /><Relationship Id="rId340" Type="http://schemas.openxmlformats.org/officeDocument/2006/relationships/hyperlink" Target="http://pbs.twimg.com/profile_images/821421778258034688/KzZliAsP_normal.jpg" TargetMode="External" /><Relationship Id="rId341" Type="http://schemas.openxmlformats.org/officeDocument/2006/relationships/hyperlink" Target="http://pbs.twimg.com/profile_images/610799699436683264/-ylDwi2J_normal.jpg" TargetMode="External" /><Relationship Id="rId342" Type="http://schemas.openxmlformats.org/officeDocument/2006/relationships/hyperlink" Target="http://pbs.twimg.com/profile_images/1379880000917282818/HFfHMPeo_normal.jpg" TargetMode="External" /><Relationship Id="rId343" Type="http://schemas.openxmlformats.org/officeDocument/2006/relationships/hyperlink" Target="http://pbs.twimg.com/profile_images/252258038/ann_resized_normal.jpg" TargetMode="External" /><Relationship Id="rId344" Type="http://schemas.openxmlformats.org/officeDocument/2006/relationships/hyperlink" Target="http://pbs.twimg.com/profile_images/1254377215724261376/dsb_5Nv3_normal.jpg" TargetMode="External" /><Relationship Id="rId345" Type="http://schemas.openxmlformats.org/officeDocument/2006/relationships/hyperlink" Target="http://pbs.twimg.com/profile_images/1214881296238952449/nVFFg5Ih_normal.jpg" TargetMode="External" /><Relationship Id="rId346" Type="http://schemas.openxmlformats.org/officeDocument/2006/relationships/hyperlink" Target="http://pbs.twimg.com/profile_images/1334864772156829707/HzAyO5dL_normal.jpg" TargetMode="External" /><Relationship Id="rId347" Type="http://schemas.openxmlformats.org/officeDocument/2006/relationships/hyperlink" Target="http://pbs.twimg.com/profile_images/1355985544023597059/rnPLMaZ8_normal.jpg" TargetMode="External" /><Relationship Id="rId348" Type="http://schemas.openxmlformats.org/officeDocument/2006/relationships/hyperlink" Target="http://pbs.twimg.com/profile_images/1329678526883258369/S_hRw9Cb_normal.png" TargetMode="External" /><Relationship Id="rId349" Type="http://schemas.openxmlformats.org/officeDocument/2006/relationships/hyperlink" Target="http://pbs.twimg.com/profile_images/1380075934267682820/70DnXIup_normal.jpg" TargetMode="External" /><Relationship Id="rId350" Type="http://schemas.openxmlformats.org/officeDocument/2006/relationships/hyperlink" Target="http://pbs.twimg.com/profile_images/1355572343633018882/pZetrr2a_normal.jpg" TargetMode="External" /><Relationship Id="rId351" Type="http://schemas.openxmlformats.org/officeDocument/2006/relationships/hyperlink" Target="http://pbs.twimg.com/profile_images/1342131108373213187/sIJtQkiC_normal.jpg" TargetMode="External" /><Relationship Id="rId352" Type="http://schemas.openxmlformats.org/officeDocument/2006/relationships/hyperlink" Target="http://pbs.twimg.com/profile_images/1133122619153276928/pN1P-D_G_normal.jpg" TargetMode="External" /><Relationship Id="rId353" Type="http://schemas.openxmlformats.org/officeDocument/2006/relationships/hyperlink" Target="http://pbs.twimg.com/profile_images/1376106625262555137/lcbLnHJg_normal.jpg" TargetMode="External" /><Relationship Id="rId354" Type="http://schemas.openxmlformats.org/officeDocument/2006/relationships/hyperlink" Target="http://pbs.twimg.com/profile_images/1375462107769155589/POgOtpOV_normal.jpg" TargetMode="External" /><Relationship Id="rId355" Type="http://schemas.openxmlformats.org/officeDocument/2006/relationships/hyperlink" Target="http://pbs.twimg.com/profile_images/1258321209730760705/1hkrHoOT_normal.jpg" TargetMode="External" /><Relationship Id="rId356" Type="http://schemas.openxmlformats.org/officeDocument/2006/relationships/hyperlink" Target="http://pbs.twimg.com/profile_images/870161180597395456/Tt5UwXIg_normal.jpg" TargetMode="External" /><Relationship Id="rId357" Type="http://schemas.openxmlformats.org/officeDocument/2006/relationships/hyperlink" Target="http://pbs.twimg.com/profile_images/1255016301493272577/JceZgbRf_normal.jpg" TargetMode="External" /><Relationship Id="rId358" Type="http://schemas.openxmlformats.org/officeDocument/2006/relationships/hyperlink" Target="http://pbs.twimg.com/profile_images/1358508975008980993/P9Mp1RTR_normal.jpg" TargetMode="External" /><Relationship Id="rId359" Type="http://schemas.openxmlformats.org/officeDocument/2006/relationships/hyperlink" Target="http://pbs.twimg.com/profile_images/1359859226093490177/aauHexj0_normal.jpg" TargetMode="External" /><Relationship Id="rId360" Type="http://schemas.openxmlformats.org/officeDocument/2006/relationships/hyperlink" Target="http://pbs.twimg.com/profile_images/788950800420769792/vAtuAI3q_normal.jpg" TargetMode="External" /><Relationship Id="rId361" Type="http://schemas.openxmlformats.org/officeDocument/2006/relationships/hyperlink" Target="http://pbs.twimg.com/profile_images/1349071965567512579/kiTALeW6_normal.jpg" TargetMode="External" /><Relationship Id="rId362" Type="http://schemas.openxmlformats.org/officeDocument/2006/relationships/hyperlink" Target="http://pbs.twimg.com/profile_images/988678720083898368/Qna7FXJ6_normal.jpg" TargetMode="External" /><Relationship Id="rId363" Type="http://schemas.openxmlformats.org/officeDocument/2006/relationships/hyperlink" Target="http://pbs.twimg.com/profile_images/1281447142/draven_new_normal.jpg" TargetMode="External" /><Relationship Id="rId364" Type="http://schemas.openxmlformats.org/officeDocument/2006/relationships/hyperlink" Target="http://pbs.twimg.com/profile_images/1366269535440019457/xzvK5-fP_normal.jpg" TargetMode="External" /><Relationship Id="rId365" Type="http://schemas.openxmlformats.org/officeDocument/2006/relationships/hyperlink" Target="http://pbs.twimg.com/profile_images/1145454884340346885/p9FmfkpW_normal.jpg" TargetMode="External" /><Relationship Id="rId366" Type="http://schemas.openxmlformats.org/officeDocument/2006/relationships/hyperlink" Target="http://pbs.twimg.com/profile_images/1057936159727382528/X_vXnTSu_normal.jpg" TargetMode="External" /><Relationship Id="rId367" Type="http://schemas.openxmlformats.org/officeDocument/2006/relationships/hyperlink" Target="http://pbs.twimg.com/profile_images/1330807316904636416/UDwubZeW_normal.jpg" TargetMode="External" /><Relationship Id="rId368" Type="http://schemas.openxmlformats.org/officeDocument/2006/relationships/hyperlink" Target="http://pbs.twimg.com/profile_images/1287050540325773316/VMT1W_mn_normal.jpg" TargetMode="External" /><Relationship Id="rId369" Type="http://schemas.openxmlformats.org/officeDocument/2006/relationships/hyperlink" Target="http://pbs.twimg.com/profile_images/992690402170941440/XkxLDjaJ_normal.jpg" TargetMode="External" /><Relationship Id="rId370" Type="http://schemas.openxmlformats.org/officeDocument/2006/relationships/hyperlink" Target="http://pbs.twimg.com/profile_images/1372649310513463302/AaDiVVdc_normal.jpg" TargetMode="External" /><Relationship Id="rId371" Type="http://schemas.openxmlformats.org/officeDocument/2006/relationships/hyperlink" Target="http://pbs.twimg.com/profile_images/1335534389019676684/iHBCVkLs_normal.jpg" TargetMode="External" /><Relationship Id="rId372" Type="http://schemas.openxmlformats.org/officeDocument/2006/relationships/hyperlink" Target="http://pbs.twimg.com/profile_images/1379548962592555017/FFGVANqx_normal.jpg" TargetMode="External" /><Relationship Id="rId373" Type="http://schemas.openxmlformats.org/officeDocument/2006/relationships/hyperlink" Target="http://pbs.twimg.com/profile_images/1349025593174745088/RI1qLDUw_normal.jpg" TargetMode="External" /><Relationship Id="rId374" Type="http://schemas.openxmlformats.org/officeDocument/2006/relationships/hyperlink" Target="http://pbs.twimg.com/profile_images/1365279253655347203/QBaPlE2I_normal.jpg" TargetMode="External" /><Relationship Id="rId375" Type="http://schemas.openxmlformats.org/officeDocument/2006/relationships/hyperlink" Target="http://pbs.twimg.com/profile_images/898561392923615232/1RM3Gt6w_normal.jpg" TargetMode="External" /><Relationship Id="rId376" Type="http://schemas.openxmlformats.org/officeDocument/2006/relationships/hyperlink" Target="http://pbs.twimg.com/profile_images/875823870535753729/x8qHbJGG_normal.jpg" TargetMode="External" /><Relationship Id="rId377" Type="http://schemas.openxmlformats.org/officeDocument/2006/relationships/hyperlink" Target="http://pbs.twimg.com/profile_images/1376526552767287306/MTnNxJhL_normal.jpg" TargetMode="External" /><Relationship Id="rId378" Type="http://schemas.openxmlformats.org/officeDocument/2006/relationships/hyperlink" Target="http://pbs.twimg.com/profile_images/502407605965164545/N_WJIqAR_normal.jpeg" TargetMode="External" /><Relationship Id="rId379" Type="http://schemas.openxmlformats.org/officeDocument/2006/relationships/hyperlink" Target="http://pbs.twimg.com/profile_images/1342431688769605632/rkYh3UXb_normal.jpg" TargetMode="External" /><Relationship Id="rId380" Type="http://schemas.openxmlformats.org/officeDocument/2006/relationships/hyperlink" Target="http://pbs.twimg.com/profile_images/1333370427528392705/vwzE2I8U_normal.jpg" TargetMode="External" /><Relationship Id="rId381" Type="http://schemas.openxmlformats.org/officeDocument/2006/relationships/hyperlink" Target="http://pbs.twimg.com/profile_images/1337062520448819200/nKS8_qn8_normal.jpg" TargetMode="External" /><Relationship Id="rId382" Type="http://schemas.openxmlformats.org/officeDocument/2006/relationships/hyperlink" Target="http://pbs.twimg.com/profile_images/1268663967158763521/M0DhTYYF_normal.jpg" TargetMode="External" /><Relationship Id="rId383" Type="http://schemas.openxmlformats.org/officeDocument/2006/relationships/hyperlink" Target="http://pbs.twimg.com/profile_images/1275101963831648256/Wj3tntn2_normal.jpg" TargetMode="External" /><Relationship Id="rId384" Type="http://schemas.openxmlformats.org/officeDocument/2006/relationships/hyperlink" Target="http://pbs.twimg.com/profile_images/1251228539640320001/dTZoLcqX_normal.jpg" TargetMode="External" /><Relationship Id="rId385" Type="http://schemas.openxmlformats.org/officeDocument/2006/relationships/hyperlink" Target="http://pbs.twimg.com/profile_images/562200973138214912/9izYst5N_normal.jpeg" TargetMode="External" /><Relationship Id="rId386" Type="http://schemas.openxmlformats.org/officeDocument/2006/relationships/hyperlink" Target="http://pbs.twimg.com/profile_images/1346388103146168321/WJNPAsul_normal.jpg" TargetMode="External" /><Relationship Id="rId387" Type="http://schemas.openxmlformats.org/officeDocument/2006/relationships/hyperlink" Target="http://pbs.twimg.com/profile_images/607902823418884097/prZ7ebtn_normal.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1263828226197028864/rvwdA_eq_normal.jpg" TargetMode="External" /><Relationship Id="rId390" Type="http://schemas.openxmlformats.org/officeDocument/2006/relationships/hyperlink" Target="http://pbs.twimg.com/profile_images/1349651878133587968/VaMsnP6-_normal.jpg" TargetMode="External" /><Relationship Id="rId391" Type="http://schemas.openxmlformats.org/officeDocument/2006/relationships/hyperlink" Target="http://pbs.twimg.com/profile_images/927471054498476032/pz_-qWwR_normal.jpg" TargetMode="External" /><Relationship Id="rId392" Type="http://schemas.openxmlformats.org/officeDocument/2006/relationships/hyperlink" Target="http://pbs.twimg.com/profile_images/1381604684314607622/CQbDSSMz_normal.png" TargetMode="External" /><Relationship Id="rId393" Type="http://schemas.openxmlformats.org/officeDocument/2006/relationships/hyperlink" Target="http://pbs.twimg.com/profile_images/1360292624926707714/8d4EpRMT_normal.jpg" TargetMode="External" /><Relationship Id="rId394" Type="http://schemas.openxmlformats.org/officeDocument/2006/relationships/hyperlink" Target="http://pbs.twimg.com/profile_images/1279477239772479488/jz6r_FSO_normal.jpg" TargetMode="External" /><Relationship Id="rId395" Type="http://schemas.openxmlformats.org/officeDocument/2006/relationships/hyperlink" Target="http://pbs.twimg.com/profile_images/1372856222861430786/ipedRy0F_normal.jpg" TargetMode="External" /><Relationship Id="rId396" Type="http://schemas.openxmlformats.org/officeDocument/2006/relationships/hyperlink" Target="http://pbs.twimg.com/profile_images/422835911416487936/V5tGWAmZ_normal.jpeg" TargetMode="External" /><Relationship Id="rId397" Type="http://schemas.openxmlformats.org/officeDocument/2006/relationships/hyperlink" Target="http://pbs.twimg.com/profile_images/616541112107319296/FC4z_pTd_normal.png" TargetMode="External" /><Relationship Id="rId398" Type="http://schemas.openxmlformats.org/officeDocument/2006/relationships/hyperlink" Target="http://pbs.twimg.com/profile_images/1377583422953164805/UnuONQbH_normal.jpg" TargetMode="External" /><Relationship Id="rId399" Type="http://schemas.openxmlformats.org/officeDocument/2006/relationships/hyperlink" Target="http://pbs.twimg.com/profile_images/1253429899253039114/eyQrzKu9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pbs.twimg.com/profile_images/1382051731316563972/3vkaE__j_normal.jpg" TargetMode="External" /><Relationship Id="rId402" Type="http://schemas.openxmlformats.org/officeDocument/2006/relationships/hyperlink" Target="http://pbs.twimg.com/profile_images/1365787860029341698/At8A91NZ_normal.jpg" TargetMode="External" /><Relationship Id="rId403" Type="http://schemas.openxmlformats.org/officeDocument/2006/relationships/hyperlink" Target="http://pbs.twimg.com/profile_images/1138068850078093312/utdxNgwS_normal.png" TargetMode="External" /><Relationship Id="rId404" Type="http://schemas.openxmlformats.org/officeDocument/2006/relationships/hyperlink" Target="http://pbs.twimg.com/profile_images/1090975342263717888/JYgOzuJR_normal.jpg" TargetMode="External" /><Relationship Id="rId405" Type="http://schemas.openxmlformats.org/officeDocument/2006/relationships/hyperlink" Target="http://pbs.twimg.com/profile_images/1382313086925819907/iauhKUNx_normal.jpg" TargetMode="External" /><Relationship Id="rId406" Type="http://schemas.openxmlformats.org/officeDocument/2006/relationships/hyperlink" Target="http://pbs.twimg.com/profile_images/1379751297948262401/gQEjEUxz_normal.jpg" TargetMode="External" /><Relationship Id="rId407" Type="http://schemas.openxmlformats.org/officeDocument/2006/relationships/hyperlink" Target="http://pbs.twimg.com/profile_images/1089834083121856512/L2I7Aw_3_normal.jpg" TargetMode="External" /><Relationship Id="rId408" Type="http://schemas.openxmlformats.org/officeDocument/2006/relationships/hyperlink" Target="http://pbs.twimg.com/profile_images/1373951183509938180/QuauJgEt_normal.jpg" TargetMode="External" /><Relationship Id="rId409" Type="http://schemas.openxmlformats.org/officeDocument/2006/relationships/hyperlink" Target="http://pbs.twimg.com/profile_images/881876684382908416/wAEIegHu_normal.jpg" TargetMode="External" /><Relationship Id="rId410" Type="http://schemas.openxmlformats.org/officeDocument/2006/relationships/hyperlink" Target="http://pbs.twimg.com/profile_images/609483271056048128/VIHoL6eX_normal.jpg" TargetMode="External" /><Relationship Id="rId411" Type="http://schemas.openxmlformats.org/officeDocument/2006/relationships/hyperlink" Target="http://pbs.twimg.com/profile_images/1213135275754438659/3tNyAA26_normal.png" TargetMode="External" /><Relationship Id="rId412" Type="http://schemas.openxmlformats.org/officeDocument/2006/relationships/hyperlink" Target="http://pbs.twimg.com/profile_images/1347729217870589952/03QwWp0-_normal.jpg" TargetMode="External" /><Relationship Id="rId413" Type="http://schemas.openxmlformats.org/officeDocument/2006/relationships/hyperlink" Target="http://pbs.twimg.com/profile_images/1382775870033694730/alHDakOo_normal.jpg" TargetMode="External" /><Relationship Id="rId414" Type="http://schemas.openxmlformats.org/officeDocument/2006/relationships/hyperlink" Target="http://pbs.twimg.com/profile_images/1377961536547872771/057wlaOo_normal.jpg" TargetMode="External" /><Relationship Id="rId415" Type="http://schemas.openxmlformats.org/officeDocument/2006/relationships/hyperlink" Target="http://pbs.twimg.com/profile_images/785585375/marvin-the-paranoid-android_normal.jpg" TargetMode="External" /><Relationship Id="rId416" Type="http://schemas.openxmlformats.org/officeDocument/2006/relationships/hyperlink" Target="http://pbs.twimg.com/profile_images/733550971800801280/x444Ao-5_normal.jpg" TargetMode="External" /><Relationship Id="rId417" Type="http://schemas.openxmlformats.org/officeDocument/2006/relationships/hyperlink" Target="http://pbs.twimg.com/profile_images/1242557394342891522/YIWJzf6B_normal.jpg" TargetMode="External" /><Relationship Id="rId418" Type="http://schemas.openxmlformats.org/officeDocument/2006/relationships/hyperlink" Target="http://pbs.twimg.com/profile_images/1230194021177360384/69WPzu9X_normal.jpg" TargetMode="External" /><Relationship Id="rId419" Type="http://schemas.openxmlformats.org/officeDocument/2006/relationships/hyperlink" Target="http://pbs.twimg.com/profile_images/1378618758755942401/Mx53NoZ2_normal.jpg" TargetMode="External" /><Relationship Id="rId420" Type="http://schemas.openxmlformats.org/officeDocument/2006/relationships/hyperlink" Target="http://pbs.twimg.com/profile_images/875610214560546817/6ws1QH3k_normal.jpg" TargetMode="External" /><Relationship Id="rId421" Type="http://schemas.openxmlformats.org/officeDocument/2006/relationships/hyperlink" Target="http://pbs.twimg.com/profile_images/1340694693806485504/r52lexnU_normal.jpg" TargetMode="External" /><Relationship Id="rId422" Type="http://schemas.openxmlformats.org/officeDocument/2006/relationships/hyperlink" Target="http://pbs.twimg.com/profile_images/1346780094220693505/IUljYauA_normal.jpg" TargetMode="External" /><Relationship Id="rId423" Type="http://schemas.openxmlformats.org/officeDocument/2006/relationships/hyperlink" Target="http://pbs.twimg.com/profile_images/942492090004623367/TY5M5aT2_normal.jpg" TargetMode="External" /><Relationship Id="rId424" Type="http://schemas.openxmlformats.org/officeDocument/2006/relationships/hyperlink" Target="http://pbs.twimg.com/profile_images/1139083655895244800/3OOB0LcR_normal.jpg" TargetMode="External" /><Relationship Id="rId425" Type="http://schemas.openxmlformats.org/officeDocument/2006/relationships/hyperlink" Target="http://pbs.twimg.com/profile_images/1085554819149021189/PKfsgCoB_normal.jpg" TargetMode="External" /><Relationship Id="rId426" Type="http://schemas.openxmlformats.org/officeDocument/2006/relationships/hyperlink" Target="http://pbs.twimg.com/profile_images/1381322401959514114/m0BT2u3T_normal.jpg" TargetMode="External" /><Relationship Id="rId427" Type="http://schemas.openxmlformats.org/officeDocument/2006/relationships/hyperlink" Target="http://pbs.twimg.com/profile_images/1371158912477626374/ZxSJDlrq_normal.jpg" TargetMode="External" /><Relationship Id="rId428" Type="http://schemas.openxmlformats.org/officeDocument/2006/relationships/hyperlink" Target="http://pbs.twimg.com/profile_images/1291482434748416001/seRe3zeT_normal.jpg" TargetMode="External" /><Relationship Id="rId429" Type="http://schemas.openxmlformats.org/officeDocument/2006/relationships/hyperlink" Target="http://pbs.twimg.com/profile_images/1319697454393163777/hUsmoUwj_normal.jpg" TargetMode="External" /><Relationship Id="rId430" Type="http://schemas.openxmlformats.org/officeDocument/2006/relationships/hyperlink" Target="http://pbs.twimg.com/profile_images/1333740066896814080/ao95cH1m_normal.jpg" TargetMode="External" /><Relationship Id="rId431" Type="http://schemas.openxmlformats.org/officeDocument/2006/relationships/hyperlink" Target="http://pbs.twimg.com/profile_images/1332322130499932169/A57DjkU-_normal.jpg" TargetMode="External" /><Relationship Id="rId432" Type="http://schemas.openxmlformats.org/officeDocument/2006/relationships/hyperlink" Target="http://pbs.twimg.com/profile_images/1335247854273761280/rd9njRXY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1071072741241966592/HtEW_QEc_normal.jpg" TargetMode="External" /><Relationship Id="rId435" Type="http://schemas.openxmlformats.org/officeDocument/2006/relationships/hyperlink" Target="http://pbs.twimg.com/profile_images/1378835457279152133/hEBTP7Tm_normal.jpg" TargetMode="External" /><Relationship Id="rId436" Type="http://schemas.openxmlformats.org/officeDocument/2006/relationships/hyperlink" Target="http://pbs.twimg.com/profile_images/1337480442115715077/fGfxZCw1_normal.jpg" TargetMode="External" /><Relationship Id="rId437" Type="http://schemas.openxmlformats.org/officeDocument/2006/relationships/hyperlink" Target="http://pbs.twimg.com/profile_images/1378828238093443073/Qzh7RVmy_normal.jpg" TargetMode="External" /><Relationship Id="rId438" Type="http://schemas.openxmlformats.org/officeDocument/2006/relationships/hyperlink" Target="http://pbs.twimg.com/profile_images/442953898974662657/gsZFYoxb_normal.jpeg" TargetMode="External" /><Relationship Id="rId439" Type="http://schemas.openxmlformats.org/officeDocument/2006/relationships/hyperlink" Target="http://pbs.twimg.com/profile_images/1256214872091758593/PnF4ZntK_normal.jpg" TargetMode="External" /><Relationship Id="rId440" Type="http://schemas.openxmlformats.org/officeDocument/2006/relationships/hyperlink" Target="http://pbs.twimg.com/profile_images/1267851988940787714/aR119a8o_normal.jpg" TargetMode="External" /><Relationship Id="rId441" Type="http://schemas.openxmlformats.org/officeDocument/2006/relationships/hyperlink" Target="http://pbs.twimg.com/profile_images/1369918098824953859/I-k-VtFe_normal.jpg" TargetMode="External" /><Relationship Id="rId442" Type="http://schemas.openxmlformats.org/officeDocument/2006/relationships/hyperlink" Target="http://pbs.twimg.com/profile_images/877409174237442048/r-9FgzAb_normal.jpg" TargetMode="External" /><Relationship Id="rId443" Type="http://schemas.openxmlformats.org/officeDocument/2006/relationships/hyperlink" Target="http://pbs.twimg.com/profile_images/1351185596664975361/P_LQ-vIx_normal.jpg" TargetMode="External" /><Relationship Id="rId444" Type="http://schemas.openxmlformats.org/officeDocument/2006/relationships/hyperlink" Target="http://pbs.twimg.com/profile_images/1382784291361468427/qgZFTPyH_normal.jpg" TargetMode="External" /><Relationship Id="rId445" Type="http://schemas.openxmlformats.org/officeDocument/2006/relationships/hyperlink" Target="http://pbs.twimg.com/profile_images/969187245486956544/d5T8uVwe_normal.jpg" TargetMode="External" /><Relationship Id="rId446" Type="http://schemas.openxmlformats.org/officeDocument/2006/relationships/hyperlink" Target="http://pbs.twimg.com/profile_images/1085937173822623746/ZnNzwCu7_normal.jpg" TargetMode="External" /><Relationship Id="rId447" Type="http://schemas.openxmlformats.org/officeDocument/2006/relationships/hyperlink" Target="http://pbs.twimg.com/profile_images/1306786420019933185/e5HleSjo_normal.jpg" TargetMode="External" /><Relationship Id="rId448" Type="http://schemas.openxmlformats.org/officeDocument/2006/relationships/hyperlink" Target="http://pbs.twimg.com/profile_images/1000262414443728896/ijOZ0lvF_normal.jpg" TargetMode="External" /><Relationship Id="rId449" Type="http://schemas.openxmlformats.org/officeDocument/2006/relationships/hyperlink" Target="http://pbs.twimg.com/profile_images/1115225911304040450/XPB3k7NC_normal.png" TargetMode="External" /><Relationship Id="rId450" Type="http://schemas.openxmlformats.org/officeDocument/2006/relationships/hyperlink" Target="http://pbs.twimg.com/profile_images/709039260033155072/pdILWE_J_normal.jpg" TargetMode="External" /><Relationship Id="rId451" Type="http://schemas.openxmlformats.org/officeDocument/2006/relationships/hyperlink" Target="http://pbs.twimg.com/profile_images/1270507970594582535/wfN41mjd_normal.jpg" TargetMode="External" /><Relationship Id="rId452" Type="http://schemas.openxmlformats.org/officeDocument/2006/relationships/hyperlink" Target="http://pbs.twimg.com/profile_images/1245626852892241923/4kqOSlCG_normal.jpg" TargetMode="External" /><Relationship Id="rId453" Type="http://schemas.openxmlformats.org/officeDocument/2006/relationships/hyperlink" Target="http://pbs.twimg.com/profile_images/1382235088713355265/R94MDN_j_normal.jpg" TargetMode="External" /><Relationship Id="rId454" Type="http://schemas.openxmlformats.org/officeDocument/2006/relationships/hyperlink" Target="http://pbs.twimg.com/profile_images/1004447724580818945/YtXkLe7I_normal.jpg" TargetMode="External" /><Relationship Id="rId455" Type="http://schemas.openxmlformats.org/officeDocument/2006/relationships/hyperlink" Target="http://pbs.twimg.com/profile_images/1184960843836022789/ZGJ0N075_normal.jpg" TargetMode="External" /><Relationship Id="rId456" Type="http://schemas.openxmlformats.org/officeDocument/2006/relationships/hyperlink" Target="http://pbs.twimg.com/profile_images/877622771177709568/YO4QUav8_normal.jpg" TargetMode="External" /><Relationship Id="rId457" Type="http://schemas.openxmlformats.org/officeDocument/2006/relationships/hyperlink" Target="http://pbs.twimg.com/profile_images/1378805696133804037/mihNnQHC_normal.jpg" TargetMode="External" /><Relationship Id="rId458" Type="http://schemas.openxmlformats.org/officeDocument/2006/relationships/hyperlink" Target="http://pbs.twimg.com/profile_images/1311655907907039234/uPa2_1d__normal.jpg" TargetMode="External" /><Relationship Id="rId459" Type="http://schemas.openxmlformats.org/officeDocument/2006/relationships/hyperlink" Target="http://pbs.twimg.com/profile_images/1092068747949543424/Ylhn26uI_normal.jpg" TargetMode="External" /><Relationship Id="rId460" Type="http://schemas.openxmlformats.org/officeDocument/2006/relationships/hyperlink" Target="http://pbs.twimg.com/profile_images/1373954087792869377/QWcBjd3W_normal.jpg" TargetMode="External" /><Relationship Id="rId461" Type="http://schemas.openxmlformats.org/officeDocument/2006/relationships/hyperlink" Target="http://pbs.twimg.com/profile_images/585462316810035200/jvraqh-p_normal.jpg" TargetMode="External" /><Relationship Id="rId462" Type="http://schemas.openxmlformats.org/officeDocument/2006/relationships/hyperlink" Target="http://pbs.twimg.com/profile_images/712106121457176578/xoRRq60T_normal.jpg" TargetMode="External" /><Relationship Id="rId463" Type="http://schemas.openxmlformats.org/officeDocument/2006/relationships/hyperlink" Target="http://pbs.twimg.com/profile_images/465795297621204992/O-p_Yk2y_normal.jpeg" TargetMode="External" /><Relationship Id="rId464" Type="http://schemas.openxmlformats.org/officeDocument/2006/relationships/hyperlink" Target="http://pbs.twimg.com/profile_images/1361952794631172096/OaDHWyRZ_normal.jpg" TargetMode="External" /><Relationship Id="rId465" Type="http://schemas.openxmlformats.org/officeDocument/2006/relationships/hyperlink" Target="http://pbs.twimg.com/profile_images/1233785977526718465/iLUUJ75q_normal.jpg" TargetMode="External" /><Relationship Id="rId466" Type="http://schemas.openxmlformats.org/officeDocument/2006/relationships/hyperlink" Target="http://pbs.twimg.com/profile_images/1346476965977411587/Uqd0eB99_normal.jpg" TargetMode="External" /><Relationship Id="rId467" Type="http://schemas.openxmlformats.org/officeDocument/2006/relationships/hyperlink" Target="http://pbs.twimg.com/profile_images/880104794265972736/2vJ4n4Wb_normal.jpg" TargetMode="External" /><Relationship Id="rId468" Type="http://schemas.openxmlformats.org/officeDocument/2006/relationships/hyperlink" Target="http://pbs.twimg.com/profile_images/1245525224080183297/xE9Xc5wn_normal.jpg" TargetMode="External" /><Relationship Id="rId469" Type="http://schemas.openxmlformats.org/officeDocument/2006/relationships/hyperlink" Target="http://pbs.twimg.com/profile_images/1376849883353780224/SMLP_mFz_normal.jpg" TargetMode="External" /><Relationship Id="rId470" Type="http://schemas.openxmlformats.org/officeDocument/2006/relationships/hyperlink" Target="http://pbs.twimg.com/profile_images/1327988462222446600/7eo6h1jI_normal.jpg" TargetMode="External" /><Relationship Id="rId471" Type="http://schemas.openxmlformats.org/officeDocument/2006/relationships/hyperlink" Target="http://pbs.twimg.com/profile_images/877627068640526336/36UPXRf5_normal.jpg" TargetMode="External" /><Relationship Id="rId472" Type="http://schemas.openxmlformats.org/officeDocument/2006/relationships/hyperlink" Target="http://pbs.twimg.com/profile_images/942395327256162304/hPXqHm0C_normal.jpg" TargetMode="External" /><Relationship Id="rId473" Type="http://schemas.openxmlformats.org/officeDocument/2006/relationships/hyperlink" Target="http://pbs.twimg.com/profile_images/1677275313/ProfilePhoto_normal.png" TargetMode="External" /><Relationship Id="rId474" Type="http://schemas.openxmlformats.org/officeDocument/2006/relationships/hyperlink" Target="http://pbs.twimg.com/profile_images/1359794923848007680/lxBwea8h_normal.jpg" TargetMode="External" /><Relationship Id="rId475" Type="http://schemas.openxmlformats.org/officeDocument/2006/relationships/hyperlink" Target="http://pbs.twimg.com/profile_images/1346566426295939072/NU3TerCu_normal.jpg" TargetMode="External" /><Relationship Id="rId476" Type="http://schemas.openxmlformats.org/officeDocument/2006/relationships/hyperlink" Target="http://pbs.twimg.com/profile_images/1298251732481216521/5zgeYhJv_normal.jpg" TargetMode="External" /><Relationship Id="rId477" Type="http://schemas.openxmlformats.org/officeDocument/2006/relationships/hyperlink" Target="http://pbs.twimg.com/profile_images/1252739033740054528/JZDCcCH9_normal.jpg" TargetMode="External" /><Relationship Id="rId478" Type="http://schemas.openxmlformats.org/officeDocument/2006/relationships/hyperlink" Target="http://pbs.twimg.com/profile_images/1297564487814455299/UWqiRH30_normal.jpg" TargetMode="External" /><Relationship Id="rId479" Type="http://schemas.openxmlformats.org/officeDocument/2006/relationships/hyperlink" Target="http://pbs.twimg.com/profile_images/761015752686080000/gQFcXR6Q_normal.jpg" TargetMode="External" /><Relationship Id="rId480" Type="http://schemas.openxmlformats.org/officeDocument/2006/relationships/hyperlink" Target="http://pbs.twimg.com/profile_images/2274110294/7r6kx8sa6qn28a9ez6xk_normal.jpeg" TargetMode="External" /><Relationship Id="rId481" Type="http://schemas.openxmlformats.org/officeDocument/2006/relationships/hyperlink" Target="http://pbs.twimg.com/profile_images/886013683389870080/fqq28zp7_normal.jpg" TargetMode="External" /><Relationship Id="rId482" Type="http://schemas.openxmlformats.org/officeDocument/2006/relationships/hyperlink" Target="http://pbs.twimg.com/profile_images/1377624640567271427/6DT2qIRe_normal.jpg" TargetMode="External" /><Relationship Id="rId483" Type="http://schemas.openxmlformats.org/officeDocument/2006/relationships/hyperlink" Target="http://abs.twimg.com/sticky/default_profile_images/default_profile_normal.png" TargetMode="External" /><Relationship Id="rId484" Type="http://schemas.openxmlformats.org/officeDocument/2006/relationships/hyperlink" Target="http://pbs.twimg.com/profile_images/1335722589898092553/cIeBbnCZ_normal.jpg" TargetMode="External" /><Relationship Id="rId485" Type="http://schemas.openxmlformats.org/officeDocument/2006/relationships/hyperlink" Target="http://pbs.twimg.com/profile_images/1008789228950564865/hPnGtK5__normal.jpg" TargetMode="External" /><Relationship Id="rId486" Type="http://schemas.openxmlformats.org/officeDocument/2006/relationships/hyperlink" Target="http://pbs.twimg.com/profile_images/987828560479088640/wVb69RM0_normal.jpg" TargetMode="External" /><Relationship Id="rId487" Type="http://schemas.openxmlformats.org/officeDocument/2006/relationships/hyperlink" Target="http://pbs.twimg.com/profile_images/2849441697/09875ffc4502993b71f4927a6bb9dd9d_normal.jpeg" TargetMode="External" /><Relationship Id="rId488" Type="http://schemas.openxmlformats.org/officeDocument/2006/relationships/hyperlink" Target="http://pbs.twimg.com/profile_images/1317489755026821120/o1HJ6_7w_normal.jpg" TargetMode="External" /><Relationship Id="rId489" Type="http://schemas.openxmlformats.org/officeDocument/2006/relationships/hyperlink" Target="http://pbs.twimg.com/profile_images/1379487782679277569/ameDXIEC_normal.jpg" TargetMode="External" /><Relationship Id="rId490" Type="http://schemas.openxmlformats.org/officeDocument/2006/relationships/hyperlink" Target="http://pbs.twimg.com/profile_images/1379152180733689860/2arWlwY6_normal.jpg" TargetMode="External" /><Relationship Id="rId491" Type="http://schemas.openxmlformats.org/officeDocument/2006/relationships/hyperlink" Target="http://pbs.twimg.com/profile_images/1184505199794233345/hupTUZK7_normal.jpg" TargetMode="External" /><Relationship Id="rId492" Type="http://schemas.openxmlformats.org/officeDocument/2006/relationships/hyperlink" Target="http://pbs.twimg.com/profile_images/1382672917335523336/ezC5Lnf6_normal.jpg" TargetMode="External" /><Relationship Id="rId493" Type="http://schemas.openxmlformats.org/officeDocument/2006/relationships/hyperlink" Target="http://pbs.twimg.com/profile_images/1287801403969241090/2T7ghc0a_normal.jpg" TargetMode="External" /><Relationship Id="rId494" Type="http://schemas.openxmlformats.org/officeDocument/2006/relationships/hyperlink" Target="http://pbs.twimg.com/profile_images/1374346225802182662/_tkfeu2o_normal.jpg" TargetMode="External" /><Relationship Id="rId495" Type="http://schemas.openxmlformats.org/officeDocument/2006/relationships/hyperlink" Target="http://pbs.twimg.com/profile_images/1349622725539672064/KCdluXE9_normal.jpg" TargetMode="External" /><Relationship Id="rId496" Type="http://schemas.openxmlformats.org/officeDocument/2006/relationships/hyperlink" Target="http://pbs.twimg.com/profile_images/861686219243171841/6V134rtC_normal.jpg" TargetMode="External" /><Relationship Id="rId497" Type="http://schemas.openxmlformats.org/officeDocument/2006/relationships/hyperlink" Target="http://pbs.twimg.com/profile_images/1380490793790681088/Vw-TSOgA_normal.jpg" TargetMode="External" /><Relationship Id="rId498" Type="http://schemas.openxmlformats.org/officeDocument/2006/relationships/hyperlink" Target="http://pbs.twimg.com/profile_images/863712249353043968/iWUcuaf9_normal.jpg" TargetMode="External" /><Relationship Id="rId499" Type="http://schemas.openxmlformats.org/officeDocument/2006/relationships/hyperlink" Target="http://pbs.twimg.com/profile_images/1344938254878048257/ZaUwN4xH_normal.jpg" TargetMode="External" /><Relationship Id="rId500" Type="http://schemas.openxmlformats.org/officeDocument/2006/relationships/hyperlink" Target="http://pbs.twimg.com/profile_images/1376998681799503874/Ic31lked_normal.jpg" TargetMode="External" /><Relationship Id="rId501" Type="http://schemas.openxmlformats.org/officeDocument/2006/relationships/hyperlink" Target="http://pbs.twimg.com/profile_images/1313854019996180480/wKob-sH1_normal.jpg" TargetMode="External" /><Relationship Id="rId502" Type="http://schemas.openxmlformats.org/officeDocument/2006/relationships/hyperlink" Target="http://pbs.twimg.com/profile_images/1324649730429902848/wMs594ab_normal.jpg" TargetMode="External" /><Relationship Id="rId503" Type="http://schemas.openxmlformats.org/officeDocument/2006/relationships/hyperlink" Target="http://pbs.twimg.com/profile_images/76461405/Picture_10_normal.png" TargetMode="External" /><Relationship Id="rId504" Type="http://schemas.openxmlformats.org/officeDocument/2006/relationships/hyperlink" Target="http://pbs.twimg.com/profile_images/1355904743437193229/Be3Rne4p_normal.jpg" TargetMode="External" /><Relationship Id="rId505" Type="http://schemas.openxmlformats.org/officeDocument/2006/relationships/hyperlink" Target="http://pbs.twimg.com/profile_images/1318321821108850688/bdx95WHM_normal.jpg" TargetMode="External" /><Relationship Id="rId506" Type="http://schemas.openxmlformats.org/officeDocument/2006/relationships/hyperlink" Target="http://pbs.twimg.com/profile_images/1237885949389893638/dKZuJqOg_normal.jpg" TargetMode="External" /><Relationship Id="rId507" Type="http://schemas.openxmlformats.org/officeDocument/2006/relationships/hyperlink" Target="http://pbs.twimg.com/profile_images/963163573571719168/kv9ymnYd_normal.jpg" TargetMode="External" /><Relationship Id="rId508" Type="http://schemas.openxmlformats.org/officeDocument/2006/relationships/hyperlink" Target="http://pbs.twimg.com/profile_images/1348287685635547137/w3IG3t4P_normal.jpg" TargetMode="External" /><Relationship Id="rId509" Type="http://schemas.openxmlformats.org/officeDocument/2006/relationships/hyperlink" Target="http://pbs.twimg.com/profile_images/1377650161787232258/8I5YGlwO_normal.jpg" TargetMode="External" /><Relationship Id="rId510" Type="http://schemas.openxmlformats.org/officeDocument/2006/relationships/hyperlink" Target="http://pbs.twimg.com/profile_images/3596883840/142d6aba2e2d2c0312d0ef70c9fe0d75_normal.jpeg" TargetMode="External" /><Relationship Id="rId511" Type="http://schemas.openxmlformats.org/officeDocument/2006/relationships/hyperlink" Target="http://pbs.twimg.com/profile_images/1342108902830256134/NRSJA-rO_normal.jpg" TargetMode="External" /><Relationship Id="rId512" Type="http://schemas.openxmlformats.org/officeDocument/2006/relationships/hyperlink" Target="http://pbs.twimg.com/profile_images/1354001202124623873/VzNyEPFK_normal.jpg" TargetMode="External" /><Relationship Id="rId513" Type="http://schemas.openxmlformats.org/officeDocument/2006/relationships/hyperlink" Target="http://pbs.twimg.com/profile_images/1381294497347350530/qytcgjSk_normal.jpg" TargetMode="External" /><Relationship Id="rId514" Type="http://schemas.openxmlformats.org/officeDocument/2006/relationships/hyperlink" Target="http://pbs.twimg.com/profile_images/1268805301781909504/f6eGEPIx_normal.jpg" TargetMode="External" /><Relationship Id="rId515" Type="http://schemas.openxmlformats.org/officeDocument/2006/relationships/hyperlink" Target="http://pbs.twimg.com/profile_images/1377040109325983748/0TAD53PD_normal.jpg" TargetMode="External" /><Relationship Id="rId516" Type="http://schemas.openxmlformats.org/officeDocument/2006/relationships/hyperlink" Target="http://pbs.twimg.com/profile_images/1248102913202958338/29ARchZl_normal.jpg" TargetMode="External" /><Relationship Id="rId517" Type="http://schemas.openxmlformats.org/officeDocument/2006/relationships/hyperlink" Target="http://pbs.twimg.com/profile_images/943948741937172480/ICeaQNhB_normal.jpg" TargetMode="External" /><Relationship Id="rId518" Type="http://schemas.openxmlformats.org/officeDocument/2006/relationships/hyperlink" Target="http://pbs.twimg.com/profile_images/1174699603360440322/2Q72p3CP_normal.jpg" TargetMode="External" /><Relationship Id="rId519" Type="http://schemas.openxmlformats.org/officeDocument/2006/relationships/hyperlink" Target="http://pbs.twimg.com/profile_images/515633307963236354/dCYQdFe7_normal.jpeg" TargetMode="External" /><Relationship Id="rId520" Type="http://schemas.openxmlformats.org/officeDocument/2006/relationships/hyperlink" Target="http://pbs.twimg.com/profile_images/1308825905914097664/6FQvWAzN_normal.jpg" TargetMode="External" /><Relationship Id="rId521" Type="http://schemas.openxmlformats.org/officeDocument/2006/relationships/hyperlink" Target="http://pbs.twimg.com/profile_images/1337783566072229896/jH-eSmSd_normal.jpg" TargetMode="External" /><Relationship Id="rId522" Type="http://schemas.openxmlformats.org/officeDocument/2006/relationships/hyperlink" Target="http://pbs.twimg.com/profile_images/1836366566/wahlstudio_ausschnitt_normal.jpg" TargetMode="External" /><Relationship Id="rId523" Type="http://schemas.openxmlformats.org/officeDocument/2006/relationships/hyperlink" Target="http://pbs.twimg.com/profile_images/1300917906478370822/M37CsxgW_normal.jpg" TargetMode="External" /><Relationship Id="rId524" Type="http://schemas.openxmlformats.org/officeDocument/2006/relationships/hyperlink" Target="http://pbs.twimg.com/profile_images/1331334085172748297/fL7p5f-E_normal.jpg" TargetMode="External" /><Relationship Id="rId525" Type="http://schemas.openxmlformats.org/officeDocument/2006/relationships/hyperlink" Target="http://pbs.twimg.com/profile_images/525286166719758336/RgK5_rrA_normal.jpeg" TargetMode="External" /><Relationship Id="rId526" Type="http://schemas.openxmlformats.org/officeDocument/2006/relationships/hyperlink" Target="http://pbs.twimg.com/profile_images/1169590060628500483/z4AIUzc3_normal.jpg" TargetMode="External" /><Relationship Id="rId527" Type="http://schemas.openxmlformats.org/officeDocument/2006/relationships/hyperlink" Target="http://pbs.twimg.com/profile_images/1285487598165790726/41ArueXK_normal.jpg" TargetMode="External" /><Relationship Id="rId528" Type="http://schemas.openxmlformats.org/officeDocument/2006/relationships/hyperlink" Target="http://pbs.twimg.com/profile_images/1120664758439616513/iRZ0O6td_normal.png" TargetMode="External" /><Relationship Id="rId529" Type="http://schemas.openxmlformats.org/officeDocument/2006/relationships/hyperlink" Target="http://pbs.twimg.com/profile_images/1118461212998680576/DvjyU5NF_normal.png" TargetMode="External" /><Relationship Id="rId530" Type="http://schemas.openxmlformats.org/officeDocument/2006/relationships/hyperlink" Target="http://pbs.twimg.com/profile_images/1067046869325529088/oNSR8IV8_normal.jpg" TargetMode="External" /><Relationship Id="rId531" Type="http://schemas.openxmlformats.org/officeDocument/2006/relationships/hyperlink" Target="http://pbs.twimg.com/profile_images/1360205425170403332/H1PvcOp1_normal.jpg" TargetMode="External" /><Relationship Id="rId532" Type="http://schemas.openxmlformats.org/officeDocument/2006/relationships/hyperlink" Target="http://pbs.twimg.com/profile_images/972011690798727168/EOUiS6sl_normal.jpg" TargetMode="External" /><Relationship Id="rId533" Type="http://schemas.openxmlformats.org/officeDocument/2006/relationships/hyperlink" Target="http://pbs.twimg.com/profile_images/1377563674974511105/5mNmBrRy_normal.jpg" TargetMode="External" /><Relationship Id="rId534" Type="http://schemas.openxmlformats.org/officeDocument/2006/relationships/hyperlink" Target="http://pbs.twimg.com/profile_images/1378809768211537925/LsbZpHMT_normal.jpg" TargetMode="External" /><Relationship Id="rId535" Type="http://schemas.openxmlformats.org/officeDocument/2006/relationships/hyperlink" Target="http://pbs.twimg.com/profile_images/1379522263670751233/WqnmMauj_normal.jpg" TargetMode="External" /><Relationship Id="rId536" Type="http://schemas.openxmlformats.org/officeDocument/2006/relationships/hyperlink" Target="http://pbs.twimg.com/profile_images/1378118315097341956/1Wk69z1T_normal.jpg" TargetMode="External" /><Relationship Id="rId537" Type="http://schemas.openxmlformats.org/officeDocument/2006/relationships/hyperlink" Target="http://pbs.twimg.com/profile_images/1351435670007504904/BxD11AmY_normal.jpg" TargetMode="External" /><Relationship Id="rId538" Type="http://schemas.openxmlformats.org/officeDocument/2006/relationships/hyperlink" Target="http://pbs.twimg.com/profile_images/1349813812631887879/Bo7iTVK6_normal.jpg" TargetMode="External" /><Relationship Id="rId539" Type="http://schemas.openxmlformats.org/officeDocument/2006/relationships/hyperlink" Target="http://pbs.twimg.com/profile_images/959466999444275200/SBbVrjTH_normal.jpg" TargetMode="External" /><Relationship Id="rId540" Type="http://schemas.openxmlformats.org/officeDocument/2006/relationships/hyperlink" Target="http://pbs.twimg.com/profile_images/1363798931453411328/_bbW-7Iv_normal.jpg" TargetMode="External" /><Relationship Id="rId541" Type="http://schemas.openxmlformats.org/officeDocument/2006/relationships/hyperlink" Target="http://pbs.twimg.com/profile_images/1323245946814255106/vDJX-cdd_normal.jpg" TargetMode="External" /><Relationship Id="rId542" Type="http://schemas.openxmlformats.org/officeDocument/2006/relationships/hyperlink" Target="http://pbs.twimg.com/profile_images/1381986570622922752/j2MmSKqT_normal.jpg" TargetMode="External" /><Relationship Id="rId543" Type="http://schemas.openxmlformats.org/officeDocument/2006/relationships/hyperlink" Target="http://pbs.twimg.com/profile_images/1193535039608426496/tZIRVk-e_normal.jpg" TargetMode="External" /><Relationship Id="rId544" Type="http://schemas.openxmlformats.org/officeDocument/2006/relationships/hyperlink" Target="http://pbs.twimg.com/profile_images/1381640047636664322/kVkMAqiG_normal.jpg" TargetMode="External" /><Relationship Id="rId545" Type="http://schemas.openxmlformats.org/officeDocument/2006/relationships/hyperlink" Target="http://pbs.twimg.com/profile_images/888901237172842496/c9bbG3Ef_normal.jpg" TargetMode="External" /><Relationship Id="rId546" Type="http://schemas.openxmlformats.org/officeDocument/2006/relationships/hyperlink" Target="http://pbs.twimg.com/profile_images/1367807353547087876/u-N77ApR_normal.jpg" TargetMode="External" /><Relationship Id="rId547" Type="http://schemas.openxmlformats.org/officeDocument/2006/relationships/hyperlink" Target="http://pbs.twimg.com/profile_images/1327958313091338240/yY2Ugtlc_normal.jpg" TargetMode="External" /><Relationship Id="rId548" Type="http://schemas.openxmlformats.org/officeDocument/2006/relationships/hyperlink" Target="http://pbs.twimg.com/profile_images/856414345961623553/6WZxRuGu_normal.jpg" TargetMode="External" /><Relationship Id="rId549" Type="http://schemas.openxmlformats.org/officeDocument/2006/relationships/hyperlink" Target="http://abs.twimg.com/sticky/default_profile_images/default_profile_normal.png" TargetMode="External" /><Relationship Id="rId550" Type="http://schemas.openxmlformats.org/officeDocument/2006/relationships/hyperlink" Target="http://pbs.twimg.com/profile_images/1369307236250554378/deJUaGfw_normal.jpg" TargetMode="External" /><Relationship Id="rId551" Type="http://schemas.openxmlformats.org/officeDocument/2006/relationships/hyperlink" Target="http://pbs.twimg.com/profile_images/1317819041910763520/Jpk4DrQ6_normal.jpg" TargetMode="External" /><Relationship Id="rId552" Type="http://schemas.openxmlformats.org/officeDocument/2006/relationships/hyperlink" Target="http://pbs.twimg.com/profile_images/1380235582207631362/Puo9o0BS_normal.jpg" TargetMode="External" /><Relationship Id="rId553" Type="http://schemas.openxmlformats.org/officeDocument/2006/relationships/hyperlink" Target="http://abs.twimg.com/sticky/default_profile_images/default_profile_normal.png" TargetMode="External" /><Relationship Id="rId554" Type="http://schemas.openxmlformats.org/officeDocument/2006/relationships/hyperlink" Target="http://pbs.twimg.com/profile_images/1340583250654343168/2NcmD_So_normal.jpg" TargetMode="External" /><Relationship Id="rId555" Type="http://schemas.openxmlformats.org/officeDocument/2006/relationships/hyperlink" Target="http://pbs.twimg.com/profile_images/1381663593612115979/8kxvVrgU_normal.jpg" TargetMode="External" /><Relationship Id="rId556" Type="http://schemas.openxmlformats.org/officeDocument/2006/relationships/hyperlink" Target="http://pbs.twimg.com/profile_images/1347542054252011523/wGNxYUMb_normal.jpg" TargetMode="External" /><Relationship Id="rId557" Type="http://schemas.openxmlformats.org/officeDocument/2006/relationships/hyperlink" Target="http://pbs.twimg.com/profile_images/1276412353563832320/LK4bICXB_normal.jpg" TargetMode="External" /><Relationship Id="rId558" Type="http://schemas.openxmlformats.org/officeDocument/2006/relationships/hyperlink" Target="http://pbs.twimg.com/profile_images/1061892006128050176/vtdvMJaW_normal.jpg" TargetMode="External" /><Relationship Id="rId559" Type="http://schemas.openxmlformats.org/officeDocument/2006/relationships/hyperlink" Target="http://pbs.twimg.com/profile_images/1338976825243037697/2a23CuPG_normal.jpg" TargetMode="External" /><Relationship Id="rId560" Type="http://schemas.openxmlformats.org/officeDocument/2006/relationships/hyperlink" Target="http://pbs.twimg.com/profile_images/1379012871137427456/G415yFGB_normal.jpg" TargetMode="External" /><Relationship Id="rId561" Type="http://schemas.openxmlformats.org/officeDocument/2006/relationships/hyperlink" Target="http://pbs.twimg.com/profile_images/1345299788485505025/ogfGv3eD_normal.jpg" TargetMode="External" /><Relationship Id="rId562" Type="http://schemas.openxmlformats.org/officeDocument/2006/relationships/hyperlink" Target="http://pbs.twimg.com/profile_images/1377293979172098048/hetOKzdh_normal.jpg" TargetMode="External" /><Relationship Id="rId563" Type="http://schemas.openxmlformats.org/officeDocument/2006/relationships/hyperlink" Target="http://pbs.twimg.com/profile_images/1064818779564183552/YdgaSox4_normal.jpg" TargetMode="External" /><Relationship Id="rId564" Type="http://schemas.openxmlformats.org/officeDocument/2006/relationships/hyperlink" Target="http://pbs.twimg.com/profile_images/697154064627400704/nXB01noZ_normal.jpg" TargetMode="External" /><Relationship Id="rId565" Type="http://schemas.openxmlformats.org/officeDocument/2006/relationships/hyperlink" Target="http://pbs.twimg.com/profile_images/1202231665118138369/PZ0996Jz_normal.jpg" TargetMode="External" /><Relationship Id="rId566" Type="http://schemas.openxmlformats.org/officeDocument/2006/relationships/hyperlink" Target="http://pbs.twimg.com/profile_images/1467943098/Unbenannt_normal.png" TargetMode="External" /><Relationship Id="rId567" Type="http://schemas.openxmlformats.org/officeDocument/2006/relationships/hyperlink" Target="http://pbs.twimg.com/profile_images/1298109862430162944/8pd3gPfR_normal.jpg" TargetMode="External" /><Relationship Id="rId568" Type="http://schemas.openxmlformats.org/officeDocument/2006/relationships/hyperlink" Target="http://pbs.twimg.com/profile_images/1262290694233825280/VGSKxzdr_normal.jpg" TargetMode="External" /><Relationship Id="rId569" Type="http://schemas.openxmlformats.org/officeDocument/2006/relationships/hyperlink" Target="http://pbs.twimg.com/profile_images/1180066985587159045/Iw3_BJDA_normal.jpg" TargetMode="External" /><Relationship Id="rId570" Type="http://schemas.openxmlformats.org/officeDocument/2006/relationships/hyperlink" Target="http://pbs.twimg.com/profile_images/1355998454875639808/CHtji9jd_normal.jpg" TargetMode="External" /><Relationship Id="rId571" Type="http://schemas.openxmlformats.org/officeDocument/2006/relationships/hyperlink" Target="http://pbs.twimg.com/profile_images/1143592778418610176/sG_wAbR1_normal.jpg" TargetMode="External" /><Relationship Id="rId572" Type="http://schemas.openxmlformats.org/officeDocument/2006/relationships/hyperlink" Target="http://pbs.twimg.com/profile_images/601430497483431936/CTEPAWO2_normal.jpg" TargetMode="External" /><Relationship Id="rId573" Type="http://schemas.openxmlformats.org/officeDocument/2006/relationships/hyperlink" Target="http://pbs.twimg.com/profile_images/947178618760957953/r1SxYq5f_normal.jpg" TargetMode="External" /><Relationship Id="rId574" Type="http://schemas.openxmlformats.org/officeDocument/2006/relationships/hyperlink" Target="http://pbs.twimg.com/profile_images/1055923971470880769/kCQcLCTh_normal.jpg" TargetMode="External" /><Relationship Id="rId575" Type="http://schemas.openxmlformats.org/officeDocument/2006/relationships/hyperlink" Target="http://pbs.twimg.com/profile_images/677305561386344449/sl5l1T4L_normal.jpg" TargetMode="External" /><Relationship Id="rId576" Type="http://schemas.openxmlformats.org/officeDocument/2006/relationships/hyperlink" Target="http://pbs.twimg.com/profile_images/687190566359154688/MiRzlK03_normal.png" TargetMode="External" /><Relationship Id="rId577" Type="http://schemas.openxmlformats.org/officeDocument/2006/relationships/hyperlink" Target="http://pbs.twimg.com/profile_images/1276819415624044544/6cnC1X7E_normal.jpg" TargetMode="External" /><Relationship Id="rId578" Type="http://schemas.openxmlformats.org/officeDocument/2006/relationships/hyperlink" Target="http://pbs.twimg.com/profile_images/1272490417364389889/CdX-rqye_normal.jpg" TargetMode="External" /><Relationship Id="rId579" Type="http://schemas.openxmlformats.org/officeDocument/2006/relationships/hyperlink" Target="http://pbs.twimg.com/profile_images/1369292863842947074/x0KfMN_K_normal.jpg" TargetMode="External" /><Relationship Id="rId580" Type="http://schemas.openxmlformats.org/officeDocument/2006/relationships/hyperlink" Target="http://pbs.twimg.com/profile_images/1367192057379495936/-j_c52B__normal.jpg" TargetMode="External" /><Relationship Id="rId581" Type="http://schemas.openxmlformats.org/officeDocument/2006/relationships/hyperlink" Target="http://pbs.twimg.com/profile_images/1347716851275595776/9clgw_j4_normal.jpg" TargetMode="External" /><Relationship Id="rId582" Type="http://schemas.openxmlformats.org/officeDocument/2006/relationships/hyperlink" Target="http://pbs.twimg.com/profile_images/1379512973300015110/H3tDNiV4_normal.jpg" TargetMode="External" /><Relationship Id="rId583" Type="http://schemas.openxmlformats.org/officeDocument/2006/relationships/hyperlink" Target="http://pbs.twimg.com/profile_images/1271881902950146050/dyzSa7Oc_normal.jpg" TargetMode="External" /><Relationship Id="rId584" Type="http://schemas.openxmlformats.org/officeDocument/2006/relationships/hyperlink" Target="http://pbs.twimg.com/profile_images/1353766262896259072/Q2O-wlSR_normal.jpg" TargetMode="External" /><Relationship Id="rId585" Type="http://schemas.openxmlformats.org/officeDocument/2006/relationships/hyperlink" Target="http://pbs.twimg.com/profile_images/1218092110630486016/Q9wcB8G9_normal.jpg" TargetMode="External" /><Relationship Id="rId586" Type="http://schemas.openxmlformats.org/officeDocument/2006/relationships/hyperlink" Target="http://pbs.twimg.com/profile_images/1330407049268760576/nOSo_iQS_normal.jpg" TargetMode="External" /><Relationship Id="rId587" Type="http://schemas.openxmlformats.org/officeDocument/2006/relationships/hyperlink" Target="http://pbs.twimg.com/profile_images/733203525409382400/vzcY850R_normal.jpg" TargetMode="External" /><Relationship Id="rId588" Type="http://schemas.openxmlformats.org/officeDocument/2006/relationships/hyperlink" Target="http://pbs.twimg.com/profile_images/1199676061753257984/UO-sazGG_normal.jpg" TargetMode="External" /><Relationship Id="rId589" Type="http://schemas.openxmlformats.org/officeDocument/2006/relationships/hyperlink" Target="http://pbs.twimg.com/profile_images/742850220967514112/3FpZRebW_normal.jpg" TargetMode="External" /><Relationship Id="rId590" Type="http://schemas.openxmlformats.org/officeDocument/2006/relationships/hyperlink" Target="http://pbs.twimg.com/profile_images/1326585570928320513/vBghZLWX_normal.jpg" TargetMode="External" /><Relationship Id="rId591" Type="http://schemas.openxmlformats.org/officeDocument/2006/relationships/hyperlink" Target="http://pbs.twimg.com/profile_images/1273113557035597826/k-Vk6OD__normal.jpg" TargetMode="External" /><Relationship Id="rId592" Type="http://schemas.openxmlformats.org/officeDocument/2006/relationships/hyperlink" Target="http://pbs.twimg.com/profile_images/505034570924707842/Fa7GJuaV_normal.png" TargetMode="External" /><Relationship Id="rId593" Type="http://schemas.openxmlformats.org/officeDocument/2006/relationships/hyperlink" Target="http://pbs.twimg.com/profile_images/1379475962828623875/Xw5pqlUf_normal.jpg" TargetMode="External" /><Relationship Id="rId594" Type="http://schemas.openxmlformats.org/officeDocument/2006/relationships/hyperlink" Target="http://pbs.twimg.com/profile_images/1220795416721141760/enG1GnKV_normal.jpg" TargetMode="External" /><Relationship Id="rId595" Type="http://schemas.openxmlformats.org/officeDocument/2006/relationships/hyperlink" Target="http://pbs.twimg.com/profile_images/1032964607369981953/4OElUx2v_normal.jpg" TargetMode="External" /><Relationship Id="rId596" Type="http://schemas.openxmlformats.org/officeDocument/2006/relationships/hyperlink" Target="http://pbs.twimg.com/profile_images/3450169475/b5f96a2fc8ec3572af94c0fb1e216f43_normal.jpeg" TargetMode="External" /><Relationship Id="rId597" Type="http://schemas.openxmlformats.org/officeDocument/2006/relationships/hyperlink" Target="http://pbs.twimg.com/profile_images/1375450145416941569/hQOcz2rl_normal.jpg" TargetMode="External" /><Relationship Id="rId598" Type="http://schemas.openxmlformats.org/officeDocument/2006/relationships/hyperlink" Target="http://pbs.twimg.com/profile_images/1153224063525019648/JED3HZzu_normal.jpg" TargetMode="External" /><Relationship Id="rId599" Type="http://schemas.openxmlformats.org/officeDocument/2006/relationships/hyperlink" Target="http://pbs.twimg.com/profile_images/1377850650042634246/6UpRp5OR_normal.jp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pbs.twimg.com/profile_images/1012671053309599746/4n63et9__normal.jpg" TargetMode="External" /><Relationship Id="rId602" Type="http://schemas.openxmlformats.org/officeDocument/2006/relationships/hyperlink" Target="http://pbs.twimg.com/profile_images/1148585484119134208/6Pxm44_Q_normal.png" TargetMode="External" /><Relationship Id="rId603" Type="http://schemas.openxmlformats.org/officeDocument/2006/relationships/hyperlink" Target="http://pbs.twimg.com/profile_images/727875988537917440/Rxre8dd3_normal.jpg" TargetMode="External" /><Relationship Id="rId604" Type="http://schemas.openxmlformats.org/officeDocument/2006/relationships/hyperlink" Target="http://pbs.twimg.com/profile_images/1382262463664689153/8lvap9NS_normal.jpg" TargetMode="External" /><Relationship Id="rId605" Type="http://schemas.openxmlformats.org/officeDocument/2006/relationships/hyperlink" Target="http://pbs.twimg.com/profile_images/1382000003384754181/hj3_xnAd_normal.jpg" TargetMode="External" /><Relationship Id="rId606" Type="http://schemas.openxmlformats.org/officeDocument/2006/relationships/hyperlink" Target="http://pbs.twimg.com/profile_images/1351445531319529472/KIT-PE7G_normal.jpg" TargetMode="External" /><Relationship Id="rId607" Type="http://schemas.openxmlformats.org/officeDocument/2006/relationships/hyperlink" Target="http://pbs.twimg.com/profile_images/1361935517768646657/tnDrshh7_normal.jpg" TargetMode="External" /><Relationship Id="rId608" Type="http://schemas.openxmlformats.org/officeDocument/2006/relationships/hyperlink" Target="http://pbs.twimg.com/profile_images/1379428419033698311/_3pVWeGa_normal.jpg" TargetMode="External" /><Relationship Id="rId609" Type="http://schemas.openxmlformats.org/officeDocument/2006/relationships/hyperlink" Target="http://pbs.twimg.com/profile_images/1378846015487418375/_GDJed82_normal.jpg" TargetMode="External" /><Relationship Id="rId610" Type="http://schemas.openxmlformats.org/officeDocument/2006/relationships/hyperlink" Target="http://pbs.twimg.com/profile_images/1102260797533765638/dv2PbNwr_normal.png" TargetMode="External" /><Relationship Id="rId611" Type="http://schemas.openxmlformats.org/officeDocument/2006/relationships/hyperlink" Target="http://pbs.twimg.com/profile_images/1343166271492337664/UCI6DlTD_normal.jpg" TargetMode="External" /><Relationship Id="rId612" Type="http://schemas.openxmlformats.org/officeDocument/2006/relationships/hyperlink" Target="http://pbs.twimg.com/profile_images/1379083542836228097/ghK_Z3ij_normal.jpg" TargetMode="External" /><Relationship Id="rId613" Type="http://schemas.openxmlformats.org/officeDocument/2006/relationships/hyperlink" Target="http://pbs.twimg.com/profile_images/1379032411569283072/nt0AhDLm_normal.jpg" TargetMode="External" /><Relationship Id="rId614" Type="http://schemas.openxmlformats.org/officeDocument/2006/relationships/hyperlink" Target="http://pbs.twimg.com/profile_images/1323332728687910913/koRbF3mi_normal.jpg" TargetMode="External" /><Relationship Id="rId615" Type="http://schemas.openxmlformats.org/officeDocument/2006/relationships/hyperlink" Target="http://pbs.twimg.com/profile_images/1376648020826152964/D2vJdXsk_normal.jpg" TargetMode="External" /><Relationship Id="rId616" Type="http://schemas.openxmlformats.org/officeDocument/2006/relationships/hyperlink" Target="http://pbs.twimg.com/profile_images/1381033835480113156/9VH8ZKWE_normal.jpg" TargetMode="External" /><Relationship Id="rId617" Type="http://schemas.openxmlformats.org/officeDocument/2006/relationships/hyperlink" Target="http://pbs.twimg.com/profile_images/1379112228117430281/vJAJ_55Y_normal.jpg" TargetMode="External" /><Relationship Id="rId618" Type="http://schemas.openxmlformats.org/officeDocument/2006/relationships/hyperlink" Target="http://pbs.twimg.com/profile_images/1380835400529420288/S4JQXeGe_normal.jpg" TargetMode="External" /><Relationship Id="rId619" Type="http://schemas.openxmlformats.org/officeDocument/2006/relationships/hyperlink" Target="http://pbs.twimg.com/profile_images/822503940998696961/E8vCqvuW_normal.jpg" TargetMode="External" /><Relationship Id="rId620" Type="http://schemas.openxmlformats.org/officeDocument/2006/relationships/hyperlink" Target="http://pbs.twimg.com/profile_images/631777284886806528/4M0UXwUx_normal.png" TargetMode="External" /><Relationship Id="rId621" Type="http://schemas.openxmlformats.org/officeDocument/2006/relationships/hyperlink" Target="http://pbs.twimg.com/profile_images/1378063418817708033/nn7GKU2U_normal.jp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pbs.twimg.com/profile_images/1382432630201782278/evERwIkD_normal.jpg" TargetMode="External" /><Relationship Id="rId624" Type="http://schemas.openxmlformats.org/officeDocument/2006/relationships/hyperlink" Target="http://pbs.twimg.com/profile_images/1308525211030097923/-3oqcuQx_normal.jpg" TargetMode="External" /><Relationship Id="rId625" Type="http://schemas.openxmlformats.org/officeDocument/2006/relationships/hyperlink" Target="http://pbs.twimg.com/profile_images/1376329298735468544/wi00QqP5_normal.jpg" TargetMode="External" /><Relationship Id="rId626" Type="http://schemas.openxmlformats.org/officeDocument/2006/relationships/hyperlink" Target="http://pbs.twimg.com/profile_images/1382789271346630659/AjvdJLDl_normal.jpg" TargetMode="External" /><Relationship Id="rId627" Type="http://schemas.openxmlformats.org/officeDocument/2006/relationships/hyperlink" Target="http://pbs.twimg.com/profile_images/1689870559/TokyoESPavatar_normal.jpg" TargetMode="External" /><Relationship Id="rId628" Type="http://schemas.openxmlformats.org/officeDocument/2006/relationships/hyperlink" Target="http://pbs.twimg.com/profile_images/704410262967816192/8Q3azill_normal.jpg" TargetMode="External" /><Relationship Id="rId629" Type="http://schemas.openxmlformats.org/officeDocument/2006/relationships/hyperlink" Target="http://pbs.twimg.com/profile_images/1254161307475083265/E83HspLb_normal.jpg" TargetMode="External" /><Relationship Id="rId630" Type="http://schemas.openxmlformats.org/officeDocument/2006/relationships/hyperlink" Target="http://pbs.twimg.com/profile_images/1337347721024385027/yt5kTOHb_normal.jpg" TargetMode="External" /><Relationship Id="rId631" Type="http://schemas.openxmlformats.org/officeDocument/2006/relationships/hyperlink" Target="http://pbs.twimg.com/profile_images/1299072900432097280/Qg6YPqap_normal.jpg" TargetMode="External" /><Relationship Id="rId632" Type="http://schemas.openxmlformats.org/officeDocument/2006/relationships/hyperlink" Target="http://pbs.twimg.com/profile_images/1379667918846312449/MVhCrJiq_normal.jpg" TargetMode="External" /><Relationship Id="rId633" Type="http://schemas.openxmlformats.org/officeDocument/2006/relationships/hyperlink" Target="http://pbs.twimg.com/profile_images/1379023160419450881/CiCZwjHI_normal.jpg" TargetMode="External" /><Relationship Id="rId634" Type="http://schemas.openxmlformats.org/officeDocument/2006/relationships/hyperlink" Target="http://pbs.twimg.com/profile_images/1275344468728741889/x2XdaZrF_normal.jpg" TargetMode="External" /><Relationship Id="rId635" Type="http://schemas.openxmlformats.org/officeDocument/2006/relationships/hyperlink" Target="http://pbs.twimg.com/profile_images/1378826230179500036/T8VpvYbF_normal.jpg" TargetMode="External" /><Relationship Id="rId636" Type="http://schemas.openxmlformats.org/officeDocument/2006/relationships/hyperlink" Target="http://pbs.twimg.com/profile_images/1265380988307283972/yp04S4BG_normal.jpg" TargetMode="External" /><Relationship Id="rId637" Type="http://schemas.openxmlformats.org/officeDocument/2006/relationships/hyperlink" Target="http://pbs.twimg.com/profile_images/1371389314324631552/2T2OUpCs_normal.png" TargetMode="External" /><Relationship Id="rId638" Type="http://schemas.openxmlformats.org/officeDocument/2006/relationships/hyperlink" Target="http://pbs.twimg.com/profile_images/911150408596426752/T2asPeG9_normal.jpg" TargetMode="External" /><Relationship Id="rId639" Type="http://schemas.openxmlformats.org/officeDocument/2006/relationships/hyperlink" Target="http://pbs.twimg.com/profile_images/1184225009776111618/WUOj-TKf_normal.jpg" TargetMode="External" /><Relationship Id="rId640" Type="http://schemas.openxmlformats.org/officeDocument/2006/relationships/hyperlink" Target="http://pbs.twimg.com/profile_images/1333517761709035527/ZtmYM_tN_normal.jpg" TargetMode="External" /><Relationship Id="rId641" Type="http://schemas.openxmlformats.org/officeDocument/2006/relationships/hyperlink" Target="http://pbs.twimg.com/profile_images/1376847468642635776/MOrgp8gG_normal.jpg" TargetMode="External" /><Relationship Id="rId642" Type="http://schemas.openxmlformats.org/officeDocument/2006/relationships/hyperlink" Target="https://twitter.com/bluebpp" TargetMode="External" /><Relationship Id="rId643" Type="http://schemas.openxmlformats.org/officeDocument/2006/relationships/hyperlink" Target="https://twitter.com/blickch" TargetMode="External" /><Relationship Id="rId644" Type="http://schemas.openxmlformats.org/officeDocument/2006/relationships/hyperlink" Target="https://twitter.com/shinjo55" TargetMode="External" /><Relationship Id="rId645" Type="http://schemas.openxmlformats.org/officeDocument/2006/relationships/hyperlink" Target="https://twitter.com/michellemming" TargetMode="External" /><Relationship Id="rId646" Type="http://schemas.openxmlformats.org/officeDocument/2006/relationships/hyperlink" Target="https://twitter.com/deville_late" TargetMode="External" /><Relationship Id="rId647" Type="http://schemas.openxmlformats.org/officeDocument/2006/relationships/hyperlink" Target="https://twitter.com/frauenbundch" TargetMode="External" /><Relationship Id="rId648" Type="http://schemas.openxmlformats.org/officeDocument/2006/relationships/hyperlink" Target="https://twitter.com/alliance_f" TargetMode="External" /><Relationship Id="rId649" Type="http://schemas.openxmlformats.org/officeDocument/2006/relationships/hyperlink" Target="https://twitter.com/rechts_populist" TargetMode="External" /><Relationship Id="rId650" Type="http://schemas.openxmlformats.org/officeDocument/2006/relationships/hyperlink" Target="https://twitter.com/uschuepbach" TargetMode="External" /><Relationship Id="rId651" Type="http://schemas.openxmlformats.org/officeDocument/2006/relationships/hyperlink" Target="https://twitter.com/jungesvp" TargetMode="External" /><Relationship Id="rId652" Type="http://schemas.openxmlformats.org/officeDocument/2006/relationships/hyperlink" Target="https://twitter.com/andreasgerber12" TargetMode="External" /><Relationship Id="rId653" Type="http://schemas.openxmlformats.org/officeDocument/2006/relationships/hyperlink" Target="https://twitter.com/sandrobrotz" TargetMode="External" /><Relationship Id="rId654" Type="http://schemas.openxmlformats.org/officeDocument/2006/relationships/hyperlink" Target="https://twitter.com/eduardgrnwald" TargetMode="External" /><Relationship Id="rId655" Type="http://schemas.openxmlformats.org/officeDocument/2006/relationships/hyperlink" Target="https://twitter.com/webergobet" TargetMode="External" /><Relationship Id="rId656" Type="http://schemas.openxmlformats.org/officeDocument/2006/relationships/hyperlink" Target="https://twitter.com/chvuille" TargetMode="External" /><Relationship Id="rId657" Type="http://schemas.openxmlformats.org/officeDocument/2006/relationships/hyperlink" Target="https://twitter.com/nau_live" TargetMode="External" /><Relationship Id="rId658" Type="http://schemas.openxmlformats.org/officeDocument/2006/relationships/hyperlink" Target="https://twitter.com/kampagnenleiter" TargetMode="External" /><Relationship Id="rId659" Type="http://schemas.openxmlformats.org/officeDocument/2006/relationships/hyperlink" Target="https://twitter.com/bag_ofsp_ufsp" TargetMode="External" /><Relationship Id="rId660" Type="http://schemas.openxmlformats.org/officeDocument/2006/relationships/hyperlink" Target="https://twitter.com/petragoessi" TargetMode="External" /><Relationship Id="rId661" Type="http://schemas.openxmlformats.org/officeDocument/2006/relationships/hyperlink" Target="https://twitter.com/fdp_liberalen" TargetMode="External" /><Relationship Id="rId662" Type="http://schemas.openxmlformats.org/officeDocument/2006/relationships/hyperlink" Target="https://twitter.com/schuhmacherchr2" TargetMode="External" /><Relationship Id="rId663" Type="http://schemas.openxmlformats.org/officeDocument/2006/relationships/hyperlink" Target="https://twitter.com/florinschuetz" TargetMode="External" /><Relationship Id="rId664" Type="http://schemas.openxmlformats.org/officeDocument/2006/relationships/hyperlink" Target="https://twitter.com/martina52050548" TargetMode="External" /><Relationship Id="rId665" Type="http://schemas.openxmlformats.org/officeDocument/2006/relationships/hyperlink" Target="https://twitter.com/lisa_christ_" TargetMode="External" /><Relationship Id="rId666" Type="http://schemas.openxmlformats.org/officeDocument/2006/relationships/hyperlink" Target="https://twitter.com/ragnaros2020" TargetMode="External" /><Relationship Id="rId667" Type="http://schemas.openxmlformats.org/officeDocument/2006/relationships/hyperlink" Target="https://twitter.com/swissscience_tf" TargetMode="External" /><Relationship Id="rId668" Type="http://schemas.openxmlformats.org/officeDocument/2006/relationships/hyperlink" Target="https://twitter.com/martincjanssen" TargetMode="External" /><Relationship Id="rId669" Type="http://schemas.openxmlformats.org/officeDocument/2006/relationships/hyperlink" Target="https://twitter.com/maria77684911" TargetMode="External" /><Relationship Id="rId670" Type="http://schemas.openxmlformats.org/officeDocument/2006/relationships/hyperlink" Target="https://twitter.com/youtube" TargetMode="External" /><Relationship Id="rId671" Type="http://schemas.openxmlformats.org/officeDocument/2006/relationships/hyperlink" Target="https://twitter.com/jobstwagner" TargetMode="External" /><Relationship Id="rId672" Type="http://schemas.openxmlformats.org/officeDocument/2006/relationships/hyperlink" Target="https://twitter.com/dailytalk" TargetMode="External" /><Relationship Id="rId673" Type="http://schemas.openxmlformats.org/officeDocument/2006/relationships/hyperlink" Target="https://twitter.com/hller6" TargetMode="External" /><Relationship Id="rId674" Type="http://schemas.openxmlformats.org/officeDocument/2006/relationships/hyperlink" Target="https://twitter.com/staub_bernice" TargetMode="External" /><Relationship Id="rId675" Type="http://schemas.openxmlformats.org/officeDocument/2006/relationships/hyperlink" Target="https://twitter.com/swiss_lol" TargetMode="External" /><Relationship Id="rId676" Type="http://schemas.openxmlformats.org/officeDocument/2006/relationships/hyperlink" Target="https://twitter.com/gorasman" TargetMode="External" /><Relationship Id="rId677" Type="http://schemas.openxmlformats.org/officeDocument/2006/relationships/hyperlink" Target="https://twitter.com/infosperber" TargetMode="External" /><Relationship Id="rId678" Type="http://schemas.openxmlformats.org/officeDocument/2006/relationships/hyperlink" Target="https://twitter.com/nzahn42" TargetMode="External" /><Relationship Id="rId679" Type="http://schemas.openxmlformats.org/officeDocument/2006/relationships/hyperlink" Target="https://twitter.com/watson_news" TargetMode="External" /><Relationship Id="rId680" Type="http://schemas.openxmlformats.org/officeDocument/2006/relationships/hyperlink" Target="https://twitter.com/ollafischer" TargetMode="External" /><Relationship Id="rId681" Type="http://schemas.openxmlformats.org/officeDocument/2006/relationships/hyperlink" Target="https://twitter.com/oliverlutz1" TargetMode="External" /><Relationship Id="rId682" Type="http://schemas.openxmlformats.org/officeDocument/2006/relationships/hyperlink" Target="https://twitter.com/retoliniger" TargetMode="External" /><Relationship Id="rId683" Type="http://schemas.openxmlformats.org/officeDocument/2006/relationships/hyperlink" Target="https://twitter.com/thomas_aeschi" TargetMode="External" /><Relationship Id="rId684" Type="http://schemas.openxmlformats.org/officeDocument/2006/relationships/hyperlink" Target="https://twitter.com/frankmenger" TargetMode="External" /><Relationship Id="rId685" Type="http://schemas.openxmlformats.org/officeDocument/2006/relationships/hyperlink" Target="https://twitter.com/fdp_luzern" TargetMode="External" /><Relationship Id="rId686" Type="http://schemas.openxmlformats.org/officeDocument/2006/relationships/hyperlink" Target="https://twitter.com/sgruninger" TargetMode="External" /><Relationship Id="rId687" Type="http://schemas.openxmlformats.org/officeDocument/2006/relationships/hyperlink" Target="https://twitter.com/nicolaforster" TargetMode="External" /><Relationship Id="rId688" Type="http://schemas.openxmlformats.org/officeDocument/2006/relationships/hyperlink" Target="https://twitter.com/grglktrn" TargetMode="External" /><Relationship Id="rId689" Type="http://schemas.openxmlformats.org/officeDocument/2006/relationships/hyperlink" Target="https://twitter.com/evaherzog_bs" TargetMode="External" /><Relationship Id="rId690" Type="http://schemas.openxmlformats.org/officeDocument/2006/relationships/hyperlink" Target="https://twitter.com/tomkellerbasel" TargetMode="External" /><Relationship Id="rId691" Type="http://schemas.openxmlformats.org/officeDocument/2006/relationships/hyperlink" Target="https://twitter.com/yferi" TargetMode="External" /><Relationship Id="rId692" Type="http://schemas.openxmlformats.org/officeDocument/2006/relationships/hyperlink" Target="https://twitter.com/kurtthomasstoc1" TargetMode="External" /><Relationship Id="rId693" Type="http://schemas.openxmlformats.org/officeDocument/2006/relationships/hyperlink" Target="https://twitter.com/srfnews" TargetMode="External" /><Relationship Id="rId694" Type="http://schemas.openxmlformats.org/officeDocument/2006/relationships/hyperlink" Target="https://twitter.com/anninafro" TargetMode="External" /><Relationship Id="rId695" Type="http://schemas.openxmlformats.org/officeDocument/2006/relationships/hyperlink" Target="https://twitter.com/jostjost4" TargetMode="External" /><Relationship Id="rId696" Type="http://schemas.openxmlformats.org/officeDocument/2006/relationships/hyperlink" Target="https://twitter.com/svpzh" TargetMode="External" /><Relationship Id="rId697" Type="http://schemas.openxmlformats.org/officeDocument/2006/relationships/hyperlink" Target="https://twitter.com/kallipygos4" TargetMode="External" /><Relationship Id="rId698" Type="http://schemas.openxmlformats.org/officeDocument/2006/relationships/hyperlink" Target="https://twitter.com/hm01869" TargetMode="External" /><Relationship Id="rId699" Type="http://schemas.openxmlformats.org/officeDocument/2006/relationships/hyperlink" Target="https://twitter.com/anhohx" TargetMode="External" /><Relationship Id="rId700" Type="http://schemas.openxmlformats.org/officeDocument/2006/relationships/hyperlink" Target="https://twitter.com/culturcafebrig" TargetMode="External" /><Relationship Id="rId701" Type="http://schemas.openxmlformats.org/officeDocument/2006/relationships/hyperlink" Target="https://twitter.com/evakuierenjetzt" TargetMode="External" /><Relationship Id="rId702" Type="http://schemas.openxmlformats.org/officeDocument/2006/relationships/hyperlink" Target="https://twitter.com/waschbar21" TargetMode="External" /><Relationship Id="rId703" Type="http://schemas.openxmlformats.org/officeDocument/2006/relationships/hyperlink" Target="https://twitter.com/possencurator" TargetMode="External" /><Relationship Id="rId704" Type="http://schemas.openxmlformats.org/officeDocument/2006/relationships/hyperlink" Target="https://twitter.com/hasscho" TargetMode="External" /><Relationship Id="rId705" Type="http://schemas.openxmlformats.org/officeDocument/2006/relationships/hyperlink" Target="https://twitter.com/buchermanfred" TargetMode="External" /><Relationship Id="rId706" Type="http://schemas.openxmlformats.org/officeDocument/2006/relationships/hyperlink" Target="https://twitter.com/hansjaaggi" TargetMode="External" /><Relationship Id="rId707" Type="http://schemas.openxmlformats.org/officeDocument/2006/relationships/hyperlink" Target="https://twitter.com/halpern_claude" TargetMode="External" /><Relationship Id="rId708" Type="http://schemas.openxmlformats.org/officeDocument/2006/relationships/hyperlink" Target="https://twitter.com/enzokenzo10" TargetMode="External" /><Relationship Id="rId709" Type="http://schemas.openxmlformats.org/officeDocument/2006/relationships/hyperlink" Target="https://twitter.com/lajuga" TargetMode="External" /><Relationship Id="rId710" Type="http://schemas.openxmlformats.org/officeDocument/2006/relationships/hyperlink" Target="https://twitter.com/kanal8610" TargetMode="External" /><Relationship Id="rId711" Type="http://schemas.openxmlformats.org/officeDocument/2006/relationships/hyperlink" Target="https://twitter.com/peschemuller" TargetMode="External" /><Relationship Id="rId712" Type="http://schemas.openxmlformats.org/officeDocument/2006/relationships/hyperlink" Target="https://twitter.com/librarie67" TargetMode="External" /><Relationship Id="rId713" Type="http://schemas.openxmlformats.org/officeDocument/2006/relationships/hyperlink" Target="https://twitter.com/pepipedroni" TargetMode="External" /><Relationship Id="rId714" Type="http://schemas.openxmlformats.org/officeDocument/2006/relationships/hyperlink" Target="https://twitter.com/fannierhyner" TargetMode="External" /><Relationship Id="rId715" Type="http://schemas.openxmlformats.org/officeDocument/2006/relationships/hyperlink" Target="https://twitter.com/alain_berset" TargetMode="External" /><Relationship Id="rId716" Type="http://schemas.openxmlformats.org/officeDocument/2006/relationships/hyperlink" Target="https://twitter.com/thomasarends5" TargetMode="External" /><Relationship Id="rId717" Type="http://schemas.openxmlformats.org/officeDocument/2006/relationships/hyperlink" Target="https://twitter.com/timetowakeupsw1" TargetMode="External" /><Relationship Id="rId718" Type="http://schemas.openxmlformats.org/officeDocument/2006/relationships/hyperlink" Target="https://twitter.com/luananussbaum" TargetMode="External" /><Relationship Id="rId719" Type="http://schemas.openxmlformats.org/officeDocument/2006/relationships/hyperlink" Target="https://twitter.com/jschnoya" TargetMode="External" /><Relationship Id="rId720" Type="http://schemas.openxmlformats.org/officeDocument/2006/relationships/hyperlink" Target="https://twitter.com/hellud123" TargetMode="External" /><Relationship Id="rId721" Type="http://schemas.openxmlformats.org/officeDocument/2006/relationships/hyperlink" Target="https://twitter.com/lemmyk79" TargetMode="External" /><Relationship Id="rId722" Type="http://schemas.openxmlformats.org/officeDocument/2006/relationships/hyperlink" Target="https://twitter.com/lupinien70" TargetMode="External" /><Relationship Id="rId723" Type="http://schemas.openxmlformats.org/officeDocument/2006/relationships/hyperlink" Target="https://twitter.com/kessy19721" TargetMode="External" /><Relationship Id="rId724" Type="http://schemas.openxmlformats.org/officeDocument/2006/relationships/hyperlink" Target="https://twitter.com/dummokratie" TargetMode="External" /><Relationship Id="rId725" Type="http://schemas.openxmlformats.org/officeDocument/2006/relationships/hyperlink" Target="https://twitter.com/teamwissen" TargetMode="External" /><Relationship Id="rId726" Type="http://schemas.openxmlformats.org/officeDocument/2006/relationships/hyperlink" Target="https://twitter.com/infokantonuri" TargetMode="External" /><Relationship Id="rId727" Type="http://schemas.openxmlformats.org/officeDocument/2006/relationships/hyperlink" Target="https://twitter.com/vbs_ddps" TargetMode="External" /><Relationship Id="rId728" Type="http://schemas.openxmlformats.org/officeDocument/2006/relationships/hyperlink" Target="https://twitter.com/fedpolch" TargetMode="External" /><Relationship Id="rId729" Type="http://schemas.openxmlformats.org/officeDocument/2006/relationships/hyperlink" Target="https://twitter.com/kaposg" TargetMode="External" /><Relationship Id="rId730" Type="http://schemas.openxmlformats.org/officeDocument/2006/relationships/hyperlink" Target="https://twitter.com/stadtrj" TargetMode="External" /><Relationship Id="rId731" Type="http://schemas.openxmlformats.org/officeDocument/2006/relationships/hyperlink" Target="https://twitter.com/covidiotench" TargetMode="External" /><Relationship Id="rId732" Type="http://schemas.openxmlformats.org/officeDocument/2006/relationships/hyperlink" Target="https://twitter.com/svpch" TargetMode="External" /><Relationship Id="rId733" Type="http://schemas.openxmlformats.org/officeDocument/2006/relationships/hyperlink" Target="https://twitter.com/inozzerr" TargetMode="External" /><Relationship Id="rId734" Type="http://schemas.openxmlformats.org/officeDocument/2006/relationships/hyperlink" Target="https://twitter.com/romyzurrer" TargetMode="External" /><Relationship Id="rId735" Type="http://schemas.openxmlformats.org/officeDocument/2006/relationships/hyperlink" Target="https://twitter.com/c_caviglia" TargetMode="External" /><Relationship Id="rId736" Type="http://schemas.openxmlformats.org/officeDocument/2006/relationships/hyperlink" Target="https://twitter.com/danny25338463" TargetMode="External" /><Relationship Id="rId737" Type="http://schemas.openxmlformats.org/officeDocument/2006/relationships/hyperlink" Target="https://twitter.com/bundesrat_ch" TargetMode="External" /><Relationship Id="rId738" Type="http://schemas.openxmlformats.org/officeDocument/2006/relationships/hyperlink" Target="https://twitter.com/bundeshaus_bern" TargetMode="External" /><Relationship Id="rId739" Type="http://schemas.openxmlformats.org/officeDocument/2006/relationships/hyperlink" Target="https://twitter.com/egyptian_debora" TargetMode="External" /><Relationship Id="rId740" Type="http://schemas.openxmlformats.org/officeDocument/2006/relationships/hyperlink" Target="https://twitter.com/berniebosshart" TargetMode="External" /><Relationship Id="rId741" Type="http://schemas.openxmlformats.org/officeDocument/2006/relationships/hyperlink" Target="https://twitter.com/da_vinci2007" TargetMode="External" /><Relationship Id="rId742" Type="http://schemas.openxmlformats.org/officeDocument/2006/relationships/hyperlink" Target="https://twitter.com/astrogator14" TargetMode="External" /><Relationship Id="rId743" Type="http://schemas.openxmlformats.org/officeDocument/2006/relationships/hyperlink" Target="https://twitter.com/medec_29" TargetMode="External" /><Relationship Id="rId744" Type="http://schemas.openxmlformats.org/officeDocument/2006/relationships/hyperlink" Target="https://twitter.com/stammwitztimo" TargetMode="External" /><Relationship Id="rId745" Type="http://schemas.openxmlformats.org/officeDocument/2006/relationships/hyperlink" Target="https://twitter.com/tantetv48" TargetMode="External" /><Relationship Id="rId746" Type="http://schemas.openxmlformats.org/officeDocument/2006/relationships/hyperlink" Target="https://twitter.com/deganisfabrizio" TargetMode="External" /><Relationship Id="rId747" Type="http://schemas.openxmlformats.org/officeDocument/2006/relationships/hyperlink" Target="https://twitter.com/thstoiker" TargetMode="External" /><Relationship Id="rId748" Type="http://schemas.openxmlformats.org/officeDocument/2006/relationships/hyperlink" Target="https://twitter.com/strubedgar" TargetMode="External" /><Relationship Id="rId749" Type="http://schemas.openxmlformats.org/officeDocument/2006/relationships/hyperlink" Target="https://twitter.com/klickhouse" TargetMode="External" /><Relationship Id="rId750" Type="http://schemas.openxmlformats.org/officeDocument/2006/relationships/hyperlink" Target="https://twitter.com/rolfwanner3" TargetMode="External" /><Relationship Id="rId751" Type="http://schemas.openxmlformats.org/officeDocument/2006/relationships/hyperlink" Target="https://twitter.com/felspass" TargetMode="External" /><Relationship Id="rId752" Type="http://schemas.openxmlformats.org/officeDocument/2006/relationships/hyperlink" Target="https://twitter.com/sophieachermann" TargetMode="External" /><Relationship Id="rId753" Type="http://schemas.openxmlformats.org/officeDocument/2006/relationships/hyperlink" Target="https://twitter.com/pirovanothomas" TargetMode="External" /><Relationship Id="rId754" Type="http://schemas.openxmlformats.org/officeDocument/2006/relationships/hyperlink" Target="https://twitter.com/erwinschmid" TargetMode="External" /><Relationship Id="rId755" Type="http://schemas.openxmlformats.org/officeDocument/2006/relationships/hyperlink" Target="https://twitter.com/florianinhauser" TargetMode="External" /><Relationship Id="rId756" Type="http://schemas.openxmlformats.org/officeDocument/2006/relationships/hyperlink" Target="https://twitter.com/elitesoldat1" TargetMode="External" /><Relationship Id="rId757" Type="http://schemas.openxmlformats.org/officeDocument/2006/relationships/hyperlink" Target="https://twitter.com/jaienviedecrier" TargetMode="External" /><Relationship Id="rId758" Type="http://schemas.openxmlformats.org/officeDocument/2006/relationships/hyperlink" Target="https://twitter.com/ad_bebopp" TargetMode="External" /><Relationship Id="rId759" Type="http://schemas.openxmlformats.org/officeDocument/2006/relationships/hyperlink" Target="https://twitter.com/andidreisiebner" TargetMode="External" /><Relationship Id="rId760" Type="http://schemas.openxmlformats.org/officeDocument/2006/relationships/hyperlink" Target="https://twitter.com/martin_mader_63" TargetMode="External" /><Relationship Id="rId761" Type="http://schemas.openxmlformats.org/officeDocument/2006/relationships/hyperlink" Target="https://twitter.com/toscanralph" TargetMode="External" /><Relationship Id="rId762" Type="http://schemas.openxmlformats.org/officeDocument/2006/relationships/hyperlink" Target="https://twitter.com/annettenimzik" TargetMode="External" /><Relationship Id="rId763" Type="http://schemas.openxmlformats.org/officeDocument/2006/relationships/hyperlink" Target="https://twitter.com/ralfpeter87" TargetMode="External" /><Relationship Id="rId764" Type="http://schemas.openxmlformats.org/officeDocument/2006/relationships/hyperlink" Target="https://twitter.com/lauraschwab10" TargetMode="External" /><Relationship Id="rId765" Type="http://schemas.openxmlformats.org/officeDocument/2006/relationships/hyperlink" Target="https://twitter.com/stahlzart" TargetMode="External" /><Relationship Id="rId766" Type="http://schemas.openxmlformats.org/officeDocument/2006/relationships/hyperlink" Target="https://twitter.com/joenuc" TargetMode="External" /><Relationship Id="rId767" Type="http://schemas.openxmlformats.org/officeDocument/2006/relationships/hyperlink" Target="https://twitter.com/alexanderfeuz" TargetMode="External" /><Relationship Id="rId768" Type="http://schemas.openxmlformats.org/officeDocument/2006/relationships/hyperlink" Target="https://twitter.com/brunnersoares" TargetMode="External" /><Relationship Id="rId769" Type="http://schemas.openxmlformats.org/officeDocument/2006/relationships/hyperlink" Target="https://twitter.com/parmeling" TargetMode="External" /><Relationship Id="rId770" Type="http://schemas.openxmlformats.org/officeDocument/2006/relationships/hyperlink" Target="https://twitter.com/phopart" TargetMode="External" /><Relationship Id="rId771" Type="http://schemas.openxmlformats.org/officeDocument/2006/relationships/hyperlink" Target="https://twitter.com/sqissc" TargetMode="External" /><Relationship Id="rId772" Type="http://schemas.openxmlformats.org/officeDocument/2006/relationships/hyperlink" Target="https://twitter.com/knackeboul" TargetMode="External" /><Relationship Id="rId773" Type="http://schemas.openxmlformats.org/officeDocument/2006/relationships/hyperlink" Target="https://twitter.com/improve_this" TargetMode="External" /><Relationship Id="rId774" Type="http://schemas.openxmlformats.org/officeDocument/2006/relationships/hyperlink" Target="https://twitter.com/rolfvmax" TargetMode="External" /><Relationship Id="rId775" Type="http://schemas.openxmlformats.org/officeDocument/2006/relationships/hyperlink" Target="https://twitter.com/diegute3" TargetMode="External" /><Relationship Id="rId776" Type="http://schemas.openxmlformats.org/officeDocument/2006/relationships/hyperlink" Target="https://twitter.com/patwittmer" TargetMode="External" /><Relationship Id="rId777" Type="http://schemas.openxmlformats.org/officeDocument/2006/relationships/hyperlink" Target="https://twitter.com/linkergruener" TargetMode="External" /><Relationship Id="rId778" Type="http://schemas.openxmlformats.org/officeDocument/2006/relationships/hyperlink" Target="https://twitter.com/marypop2701" TargetMode="External" /><Relationship Id="rId779" Type="http://schemas.openxmlformats.org/officeDocument/2006/relationships/hyperlink" Target="https://twitter.com/nzz" TargetMode="External" /><Relationship Id="rId780" Type="http://schemas.openxmlformats.org/officeDocument/2006/relationships/hyperlink" Target="https://twitter.com/elmarleimgruber" TargetMode="External" /><Relationship Id="rId781" Type="http://schemas.openxmlformats.org/officeDocument/2006/relationships/hyperlink" Target="https://twitter.com/hinterfragender" TargetMode="External" /><Relationship Id="rId782" Type="http://schemas.openxmlformats.org/officeDocument/2006/relationships/hyperlink" Target="https://twitter.com/dontmissmeathom" TargetMode="External" /><Relationship Id="rId783" Type="http://schemas.openxmlformats.org/officeDocument/2006/relationships/hyperlink" Target="https://twitter.com/elvira_greco" TargetMode="External" /><Relationship Id="rId784" Type="http://schemas.openxmlformats.org/officeDocument/2006/relationships/hyperlink" Target="https://twitter.com/newsslammer" TargetMode="External" /><Relationship Id="rId785" Type="http://schemas.openxmlformats.org/officeDocument/2006/relationships/hyperlink" Target="https://twitter.com/felixschneuwly" TargetMode="External" /><Relationship Id="rId786" Type="http://schemas.openxmlformats.org/officeDocument/2006/relationships/hyperlink" Target="https://twitter.com/urkantone" TargetMode="External" /><Relationship Id="rId787" Type="http://schemas.openxmlformats.org/officeDocument/2006/relationships/hyperlink" Target="https://twitter.com/firetruckmama" TargetMode="External" /><Relationship Id="rId788" Type="http://schemas.openxmlformats.org/officeDocument/2006/relationships/hyperlink" Target="https://twitter.com/felixkuhn9" TargetMode="External" /><Relationship Id="rId789" Type="http://schemas.openxmlformats.org/officeDocument/2006/relationships/hyperlink" Target="https://twitter.com/bohmesibyll" TargetMode="External" /><Relationship Id="rId790" Type="http://schemas.openxmlformats.org/officeDocument/2006/relationships/hyperlink" Target="https://twitter.com/elisabethtobler" TargetMode="External" /><Relationship Id="rId791" Type="http://schemas.openxmlformats.org/officeDocument/2006/relationships/hyperlink" Target="https://twitter.com/trusttheplan21" TargetMode="External" /><Relationship Id="rId792" Type="http://schemas.openxmlformats.org/officeDocument/2006/relationships/hyperlink" Target="https://twitter.com/nachdenker_ch" TargetMode="External" /><Relationship Id="rId793" Type="http://schemas.openxmlformats.org/officeDocument/2006/relationships/hyperlink" Target="https://twitter.com/thomecampo" TargetMode="External" /><Relationship Id="rId794" Type="http://schemas.openxmlformats.org/officeDocument/2006/relationships/hyperlink" Target="https://twitter.com/bettinagraf" TargetMode="External" /><Relationship Id="rId795" Type="http://schemas.openxmlformats.org/officeDocument/2006/relationships/hyperlink" Target="https://twitter.com/alehumanmovdoc" TargetMode="External" /><Relationship Id="rId796" Type="http://schemas.openxmlformats.org/officeDocument/2006/relationships/hyperlink" Target="https://twitter.com/gegen_oben" TargetMode="External" /><Relationship Id="rId797" Type="http://schemas.openxmlformats.org/officeDocument/2006/relationships/hyperlink" Target="https://twitter.com/fauschweiz" TargetMode="External" /><Relationship Id="rId798" Type="http://schemas.openxmlformats.org/officeDocument/2006/relationships/hyperlink" Target="https://twitter.com/arnogrueter" TargetMode="External" /><Relationship Id="rId799" Type="http://schemas.openxmlformats.org/officeDocument/2006/relationships/hyperlink" Target="https://twitter.com/eth" TargetMode="External" /><Relationship Id="rId800" Type="http://schemas.openxmlformats.org/officeDocument/2006/relationships/hyperlink" Target="https://twitter.com/stoesseldaniel" TargetMode="External" /><Relationship Id="rId801" Type="http://schemas.openxmlformats.org/officeDocument/2006/relationships/hyperlink" Target="https://twitter.com/ldv200" TargetMode="External" /><Relationship Id="rId802" Type="http://schemas.openxmlformats.org/officeDocument/2006/relationships/hyperlink" Target="https://twitter.com/bertifranz" TargetMode="External" /><Relationship Id="rId803" Type="http://schemas.openxmlformats.org/officeDocument/2006/relationships/hyperlink" Target="https://twitter.com/domiwaser" TargetMode="External" /><Relationship Id="rId804" Type="http://schemas.openxmlformats.org/officeDocument/2006/relationships/hyperlink" Target="https://twitter.com/hrdronline" TargetMode="External" /><Relationship Id="rId805" Type="http://schemas.openxmlformats.org/officeDocument/2006/relationships/hyperlink" Target="https://twitter.com/beobachtungsrat" TargetMode="External" /><Relationship Id="rId806" Type="http://schemas.openxmlformats.org/officeDocument/2006/relationships/hyperlink" Target="https://twitter.com/tweetreaktor" TargetMode="External" /><Relationship Id="rId807" Type="http://schemas.openxmlformats.org/officeDocument/2006/relationships/hyperlink" Target="https://twitter.com/dravenstales" TargetMode="External" /><Relationship Id="rId808" Type="http://schemas.openxmlformats.org/officeDocument/2006/relationships/hyperlink" Target="https://twitter.com/marzollinger" TargetMode="External" /><Relationship Id="rId809" Type="http://schemas.openxmlformats.org/officeDocument/2006/relationships/hyperlink" Target="https://twitter.com/josefwiederkehr" TargetMode="External" /><Relationship Id="rId810" Type="http://schemas.openxmlformats.org/officeDocument/2006/relationships/hyperlink" Target="https://twitter.com/lovelycolibri" TargetMode="External" /><Relationship Id="rId811" Type="http://schemas.openxmlformats.org/officeDocument/2006/relationships/hyperlink" Target="https://twitter.com/kinettehuber" TargetMode="External" /><Relationship Id="rId812" Type="http://schemas.openxmlformats.org/officeDocument/2006/relationships/hyperlink" Target="https://twitter.com/atsticks" TargetMode="External" /><Relationship Id="rId813" Type="http://schemas.openxmlformats.org/officeDocument/2006/relationships/hyperlink" Target="https://twitter.com/alba_saluda" TargetMode="External" /><Relationship Id="rId814" Type="http://schemas.openxmlformats.org/officeDocument/2006/relationships/hyperlink" Target="https://twitter.com/vinyldata" TargetMode="External" /><Relationship Id="rId815" Type="http://schemas.openxmlformats.org/officeDocument/2006/relationships/hyperlink" Target="https://twitter.com/bjoern_obrecht" TargetMode="External" /><Relationship Id="rId816" Type="http://schemas.openxmlformats.org/officeDocument/2006/relationships/hyperlink" Target="https://twitter.com/wolebar" TargetMode="External" /><Relationship Id="rId817" Type="http://schemas.openxmlformats.org/officeDocument/2006/relationships/hyperlink" Target="https://twitter.com/f_home340" TargetMode="External" /><Relationship Id="rId818" Type="http://schemas.openxmlformats.org/officeDocument/2006/relationships/hyperlink" Target="https://twitter.com/besorgtebrgeri2" TargetMode="External" /><Relationship Id="rId819" Type="http://schemas.openxmlformats.org/officeDocument/2006/relationships/hyperlink" Target="https://twitter.com/serclarrow" TargetMode="External" /><Relationship Id="rId820" Type="http://schemas.openxmlformats.org/officeDocument/2006/relationships/hyperlink" Target="https://twitter.com/pbruegger" TargetMode="External" /><Relationship Id="rId821" Type="http://schemas.openxmlformats.org/officeDocument/2006/relationships/hyperlink" Target="https://twitter.com/gerotara" TargetMode="External" /><Relationship Id="rId822" Type="http://schemas.openxmlformats.org/officeDocument/2006/relationships/hyperlink" Target="https://twitter.com/gonzalofotograf" TargetMode="External" /><Relationship Id="rId823" Type="http://schemas.openxmlformats.org/officeDocument/2006/relationships/hyperlink" Target="https://twitter.com/bremerguenter" TargetMode="External" /><Relationship Id="rId824" Type="http://schemas.openxmlformats.org/officeDocument/2006/relationships/hyperlink" Target="https://twitter.com/ipinky77" TargetMode="External" /><Relationship Id="rId825" Type="http://schemas.openxmlformats.org/officeDocument/2006/relationships/hyperlink" Target="https://twitter.com/mister_eichi" TargetMode="External" /><Relationship Id="rId826" Type="http://schemas.openxmlformats.org/officeDocument/2006/relationships/hyperlink" Target="https://twitter.com/redfish65730540" TargetMode="External" /><Relationship Id="rId827" Type="http://schemas.openxmlformats.org/officeDocument/2006/relationships/hyperlink" Target="https://twitter.com/appleretweetbot" TargetMode="External" /><Relationship Id="rId828" Type="http://schemas.openxmlformats.org/officeDocument/2006/relationships/hyperlink" Target="https://twitter.com/schutzmaskenka1" TargetMode="External" /><Relationship Id="rId829" Type="http://schemas.openxmlformats.org/officeDocument/2006/relationships/hyperlink" Target="https://twitter.com/antjehermenau" TargetMode="External" /><Relationship Id="rId830" Type="http://schemas.openxmlformats.org/officeDocument/2006/relationships/hyperlink" Target="https://twitter.com/lawandwomen" TargetMode="External" /><Relationship Id="rId831" Type="http://schemas.openxmlformats.org/officeDocument/2006/relationships/hyperlink" Target="https://twitter.com/evoweb2015" TargetMode="External" /><Relationship Id="rId832" Type="http://schemas.openxmlformats.org/officeDocument/2006/relationships/hyperlink" Target="https://twitter.com/schmitt23306661" TargetMode="External" /><Relationship Id="rId833" Type="http://schemas.openxmlformats.org/officeDocument/2006/relationships/hyperlink" Target="https://twitter.com/helenehargeshe1" TargetMode="External" /><Relationship Id="rId834" Type="http://schemas.openxmlformats.org/officeDocument/2006/relationships/hyperlink" Target="https://twitter.com/eric_maechler" TargetMode="External" /><Relationship Id="rId835" Type="http://schemas.openxmlformats.org/officeDocument/2006/relationships/hyperlink" Target="https://twitter.com/srf" TargetMode="External" /><Relationship Id="rId836" Type="http://schemas.openxmlformats.org/officeDocument/2006/relationships/hyperlink" Target="https://twitter.com/karlerbach" TargetMode="External" /><Relationship Id="rId837" Type="http://schemas.openxmlformats.org/officeDocument/2006/relationships/hyperlink" Target="https://twitter.com/alessiaagali" TargetMode="External" /><Relationship Id="rId838" Type="http://schemas.openxmlformats.org/officeDocument/2006/relationships/hyperlink" Target="https://twitter.com/berliner1404" TargetMode="External" /><Relationship Id="rId839" Type="http://schemas.openxmlformats.org/officeDocument/2006/relationships/hyperlink" Target="https://twitter.com/wysswilhelm" TargetMode="External" /><Relationship Id="rId840" Type="http://schemas.openxmlformats.org/officeDocument/2006/relationships/hyperlink" Target="https://twitter.com/carseri" TargetMode="External" /><Relationship Id="rId841" Type="http://schemas.openxmlformats.org/officeDocument/2006/relationships/hyperlink" Target="https://twitter.com/natasja_sommer" TargetMode="External" /><Relationship Id="rId842" Type="http://schemas.openxmlformats.org/officeDocument/2006/relationships/hyperlink" Target="https://twitter.com/skepteis" TargetMode="External" /><Relationship Id="rId843" Type="http://schemas.openxmlformats.org/officeDocument/2006/relationships/hyperlink" Target="https://twitter.com/ecom_ki" TargetMode="External" /><Relationship Id="rId844" Type="http://schemas.openxmlformats.org/officeDocument/2006/relationships/hyperlink" Target="https://twitter.com/hoidu13" TargetMode="External" /><Relationship Id="rId845" Type="http://schemas.openxmlformats.org/officeDocument/2006/relationships/hyperlink" Target="https://twitter.com/ppsde" TargetMode="External" /><Relationship Id="rId846" Type="http://schemas.openxmlformats.org/officeDocument/2006/relationships/hyperlink" Target="https://twitter.com/langstrumpfpipo" TargetMode="External" /><Relationship Id="rId847" Type="http://schemas.openxmlformats.org/officeDocument/2006/relationships/hyperlink" Target="https://twitter.com/minlimarti" TargetMode="External" /><Relationship Id="rId848" Type="http://schemas.openxmlformats.org/officeDocument/2006/relationships/hyperlink" Target="https://twitter.com/clafvaud" TargetMode="External" /><Relationship Id="rId849" Type="http://schemas.openxmlformats.org/officeDocument/2006/relationships/hyperlink" Target="https://twitter.com/alliancef_fr" TargetMode="External" /><Relationship Id="rId850" Type="http://schemas.openxmlformats.org/officeDocument/2006/relationships/hyperlink" Target="https://twitter.com/gleannmyllan" TargetMode="External" /><Relationship Id="rId851" Type="http://schemas.openxmlformats.org/officeDocument/2006/relationships/hyperlink" Target="https://twitter.com/ejpd_dfjp_dfgp" TargetMode="External" /><Relationship Id="rId852" Type="http://schemas.openxmlformats.org/officeDocument/2006/relationships/hyperlink" Target="https://twitter.com/gruenenetzwerke" TargetMode="External" /><Relationship Id="rId853" Type="http://schemas.openxmlformats.org/officeDocument/2006/relationships/hyperlink" Target="https://twitter.com/gruenezuerich" TargetMode="External" /><Relationship Id="rId854" Type="http://schemas.openxmlformats.org/officeDocument/2006/relationships/hyperlink" Target="https://twitter.com/1quolts" TargetMode="External" /><Relationship Id="rId855" Type="http://schemas.openxmlformats.org/officeDocument/2006/relationships/hyperlink" Target="https://twitter.com/lisawitzig55" TargetMode="External" /><Relationship Id="rId856" Type="http://schemas.openxmlformats.org/officeDocument/2006/relationships/hyperlink" Target="https://twitter.com/1_airdefender" TargetMode="External" /><Relationship Id="rId857" Type="http://schemas.openxmlformats.org/officeDocument/2006/relationships/hyperlink" Target="https://twitter.com/tbh80" TargetMode="External" /><Relationship Id="rId858" Type="http://schemas.openxmlformats.org/officeDocument/2006/relationships/hyperlink" Target="https://twitter.com/hazanirayidfada" TargetMode="External" /><Relationship Id="rId859" Type="http://schemas.openxmlformats.org/officeDocument/2006/relationships/hyperlink" Target="https://twitter.com/morvjn" TargetMode="External" /><Relationship Id="rId860" Type="http://schemas.openxmlformats.org/officeDocument/2006/relationships/hyperlink" Target="https://twitter.com/feusl" TargetMode="External" /><Relationship Id="rId861" Type="http://schemas.openxmlformats.org/officeDocument/2006/relationships/hyperlink" Target="https://twitter.com/markusboeni" TargetMode="External" /><Relationship Id="rId862" Type="http://schemas.openxmlformats.org/officeDocument/2006/relationships/hyperlink" Target="https://twitter.com/smbith1" TargetMode="External" /><Relationship Id="rId863" Type="http://schemas.openxmlformats.org/officeDocument/2006/relationships/hyperlink" Target="https://twitter.com/senhubert" TargetMode="External" /><Relationship Id="rId864" Type="http://schemas.openxmlformats.org/officeDocument/2006/relationships/hyperlink" Target="https://twitter.com/20min" TargetMode="External" /><Relationship Id="rId865" Type="http://schemas.openxmlformats.org/officeDocument/2006/relationships/hyperlink" Target="https://twitter.com/theobject19" TargetMode="External" /><Relationship Id="rId866" Type="http://schemas.openxmlformats.org/officeDocument/2006/relationships/hyperlink" Target="https://twitter.com/missmorlord" TargetMode="External" /><Relationship Id="rId867" Type="http://schemas.openxmlformats.org/officeDocument/2006/relationships/hyperlink" Target="https://twitter.com/ignaziocassis" TargetMode="External" /><Relationship Id="rId868" Type="http://schemas.openxmlformats.org/officeDocument/2006/relationships/hyperlink" Target="https://twitter.com/s_sommaruga" TargetMode="External" /><Relationship Id="rId869" Type="http://schemas.openxmlformats.org/officeDocument/2006/relationships/hyperlink" Target="https://twitter.com/violapamherd" TargetMode="External" /><Relationship Id="rId870" Type="http://schemas.openxmlformats.org/officeDocument/2006/relationships/hyperlink" Target="https://twitter.com/anjaboog" TargetMode="External" /><Relationship Id="rId871" Type="http://schemas.openxmlformats.org/officeDocument/2006/relationships/hyperlink" Target="https://twitter.com/kumadan3" TargetMode="External" /><Relationship Id="rId872" Type="http://schemas.openxmlformats.org/officeDocument/2006/relationships/hyperlink" Target="https://twitter.com/cwasi" TargetMode="External" /><Relationship Id="rId873" Type="http://schemas.openxmlformats.org/officeDocument/2006/relationships/hyperlink" Target="https://twitter.com/lo3ru" TargetMode="External" /><Relationship Id="rId874" Type="http://schemas.openxmlformats.org/officeDocument/2006/relationships/hyperlink" Target="https://twitter.com/tlprinceitisme" TargetMode="External" /><Relationship Id="rId875" Type="http://schemas.openxmlformats.org/officeDocument/2006/relationships/hyperlink" Target="https://twitter.com/gastrosuissech" TargetMode="External" /><Relationship Id="rId876" Type="http://schemas.openxmlformats.org/officeDocument/2006/relationships/hyperlink" Target="https://twitter.com/postcovid_ch" TargetMode="External" /><Relationship Id="rId877" Type="http://schemas.openxmlformats.org/officeDocument/2006/relationships/hyperlink" Target="https://twitter.com/alexskotnikov" TargetMode="External" /><Relationship Id="rId878" Type="http://schemas.openxmlformats.org/officeDocument/2006/relationships/hyperlink" Target="https://twitter.com/dtigurin" TargetMode="External" /><Relationship Id="rId879" Type="http://schemas.openxmlformats.org/officeDocument/2006/relationships/hyperlink" Target="https://twitter.com/ellie_mae_b" TargetMode="External" /><Relationship Id="rId880" Type="http://schemas.openxmlformats.org/officeDocument/2006/relationships/hyperlink" Target="https://twitter.com/ihobans" TargetMode="External" /><Relationship Id="rId881" Type="http://schemas.openxmlformats.org/officeDocument/2006/relationships/hyperlink" Target="https://twitter.com/liffersgert" TargetMode="External" /><Relationship Id="rId882" Type="http://schemas.openxmlformats.org/officeDocument/2006/relationships/hyperlink" Target="https://twitter.com/imtiergarten" TargetMode="External" /><Relationship Id="rId883" Type="http://schemas.openxmlformats.org/officeDocument/2006/relationships/hyperlink" Target="https://twitter.com/marcbuergi" TargetMode="External" /><Relationship Id="rId884" Type="http://schemas.openxmlformats.org/officeDocument/2006/relationships/hyperlink" Target="https://twitter.com/peter_nater" TargetMode="External" /><Relationship Id="rId885" Type="http://schemas.openxmlformats.org/officeDocument/2006/relationships/hyperlink" Target="https://twitter.com/hardmanpolitics" TargetMode="External" /><Relationship Id="rId886" Type="http://schemas.openxmlformats.org/officeDocument/2006/relationships/hyperlink" Target="https://twitter.com/grunliberale" TargetMode="External" /><Relationship Id="rId887" Type="http://schemas.openxmlformats.org/officeDocument/2006/relationships/hyperlink" Target="https://twitter.com/gruenech" TargetMode="External" /><Relationship Id="rId888" Type="http://schemas.openxmlformats.org/officeDocument/2006/relationships/hyperlink" Target="https://twitter.com/mayagraf_bl" TargetMode="External" /><Relationship Id="rId889" Type="http://schemas.openxmlformats.org/officeDocument/2006/relationships/hyperlink" Target="https://twitter.com/kathrinbertschy" TargetMode="External" /><Relationship Id="rId890" Type="http://schemas.openxmlformats.org/officeDocument/2006/relationships/hyperlink" Target="https://twitter.com/koeterrasse45" TargetMode="External" /><Relationship Id="rId891" Type="http://schemas.openxmlformats.org/officeDocument/2006/relationships/hyperlink" Target="https://twitter.com/fedorov91403625" TargetMode="External" /><Relationship Id="rId892" Type="http://schemas.openxmlformats.org/officeDocument/2006/relationships/hyperlink" Target="https://twitter.com/futurict" TargetMode="External" /><Relationship Id="rId893" Type="http://schemas.openxmlformats.org/officeDocument/2006/relationships/hyperlink" Target="https://twitter.com/jessicazuber_" TargetMode="External" /><Relationship Id="rId894" Type="http://schemas.openxmlformats.org/officeDocument/2006/relationships/hyperlink" Target="https://twitter.com/sibelarslanbs" TargetMode="External" /><Relationship Id="rId895" Type="http://schemas.openxmlformats.org/officeDocument/2006/relationships/hyperlink" Target="https://twitter.com/wahlforschung0" TargetMode="External" /><Relationship Id="rId896" Type="http://schemas.openxmlformats.org/officeDocument/2006/relationships/hyperlink" Target="https://twitter.com/gabrielaallema2" TargetMode="External" /><Relationship Id="rId897" Type="http://schemas.openxmlformats.org/officeDocument/2006/relationships/hyperlink" Target="https://twitter.com/gerhardkeller7" TargetMode="External" /><Relationship Id="rId898" Type="http://schemas.openxmlformats.org/officeDocument/2006/relationships/hyperlink" Target="https://twitter.com/rwmarti" TargetMode="External" /><Relationship Id="rId899" Type="http://schemas.openxmlformats.org/officeDocument/2006/relationships/hyperlink" Target="https://twitter.com/niknuspliger" TargetMode="External" /><Relationship Id="rId900" Type="http://schemas.openxmlformats.org/officeDocument/2006/relationships/hyperlink" Target="https://twitter.com/challandesanne" TargetMode="External" /><Relationship Id="rId901" Type="http://schemas.openxmlformats.org/officeDocument/2006/relationships/hyperlink" Target="https://twitter.com/boschs_owl" TargetMode="External" /><Relationship Id="rId902" Type="http://schemas.openxmlformats.org/officeDocument/2006/relationships/hyperlink" Target="https://twitter.com/knallfrog" TargetMode="External" /><Relationship Id="rId903" Type="http://schemas.openxmlformats.org/officeDocument/2006/relationships/hyperlink" Target="https://twitter.com/rahel_estermann" TargetMode="External" /><Relationship Id="rId904" Type="http://schemas.openxmlformats.org/officeDocument/2006/relationships/hyperlink" Target="https://twitter.com/mzeckra" TargetMode="External" /><Relationship Id="rId905" Type="http://schemas.openxmlformats.org/officeDocument/2006/relationships/hyperlink" Target="https://twitter.com/ronaldjoho" TargetMode="External" /><Relationship Id="rId906" Type="http://schemas.openxmlformats.org/officeDocument/2006/relationships/hyperlink" Target="https://twitter.com/duromillionaer" TargetMode="External" /><Relationship Id="rId907" Type="http://schemas.openxmlformats.org/officeDocument/2006/relationships/hyperlink" Target="https://twitter.com/br_sprecher" TargetMode="External" /><Relationship Id="rId908" Type="http://schemas.openxmlformats.org/officeDocument/2006/relationships/hyperlink" Target="https://twitter.com/aroley_irl" TargetMode="External" /><Relationship Id="rId909" Type="http://schemas.openxmlformats.org/officeDocument/2006/relationships/hyperlink" Target="https://twitter.com/steschny" TargetMode="External" /><Relationship Id="rId910" Type="http://schemas.openxmlformats.org/officeDocument/2006/relationships/hyperlink" Target="https://twitter.com/doktorkohl" TargetMode="External" /><Relationship Id="rId911" Type="http://schemas.openxmlformats.org/officeDocument/2006/relationships/hyperlink" Target="https://twitter.com/p_le_fort" TargetMode="External" /><Relationship Id="rId912" Type="http://schemas.openxmlformats.org/officeDocument/2006/relationships/hyperlink" Target="https://twitter.com/guacamole_2018" TargetMode="External" /><Relationship Id="rId913" Type="http://schemas.openxmlformats.org/officeDocument/2006/relationships/hyperlink" Target="https://twitter.com/grandemourinho" TargetMode="External" /><Relationship Id="rId914" Type="http://schemas.openxmlformats.org/officeDocument/2006/relationships/hyperlink" Target="https://twitter.com/jergstacher" TargetMode="External" /><Relationship Id="rId915" Type="http://schemas.openxmlformats.org/officeDocument/2006/relationships/hyperlink" Target="https://twitter.com/martyschaer" TargetMode="External" /><Relationship Id="rId916" Type="http://schemas.openxmlformats.org/officeDocument/2006/relationships/hyperlink" Target="https://twitter.com/ivoschindelholz" TargetMode="External" /><Relationship Id="rId917" Type="http://schemas.openxmlformats.org/officeDocument/2006/relationships/hyperlink" Target="https://twitter.com/sancho_libre" TargetMode="External" /><Relationship Id="rId918" Type="http://schemas.openxmlformats.org/officeDocument/2006/relationships/hyperlink" Target="https://twitter.com/bornhansulrich" TargetMode="External" /><Relationship Id="rId919" Type="http://schemas.openxmlformats.org/officeDocument/2006/relationships/hyperlink" Target="https://twitter.com/antoniasantschi" TargetMode="External" /><Relationship Id="rId920" Type="http://schemas.openxmlformats.org/officeDocument/2006/relationships/hyperlink" Target="https://twitter.com/sacha81" TargetMode="External" /><Relationship Id="rId921" Type="http://schemas.openxmlformats.org/officeDocument/2006/relationships/hyperlink" Target="https://twitter.com/swissteslaphile" TargetMode="External" /><Relationship Id="rId922" Type="http://schemas.openxmlformats.org/officeDocument/2006/relationships/hyperlink" Target="https://twitter.com/tonjazuercher" TargetMode="External" /><Relationship Id="rId923" Type="http://schemas.openxmlformats.org/officeDocument/2006/relationships/hyperlink" Target="https://twitter.com/elawunder" TargetMode="External" /><Relationship Id="rId924" Type="http://schemas.openxmlformats.org/officeDocument/2006/relationships/hyperlink" Target="https://twitter.com/bassteo" TargetMode="External" /><Relationship Id="rId925" Type="http://schemas.openxmlformats.org/officeDocument/2006/relationships/hyperlink" Target="https://twitter.com/dede71mueller" TargetMode="External" /><Relationship Id="rId926" Type="http://schemas.openxmlformats.org/officeDocument/2006/relationships/hyperlink" Target="https://twitter.com/rogerluethy" TargetMode="External" /><Relationship Id="rId927" Type="http://schemas.openxmlformats.org/officeDocument/2006/relationships/hyperlink" Target="https://twitter.com/pqsl99" TargetMode="External" /><Relationship Id="rId928" Type="http://schemas.openxmlformats.org/officeDocument/2006/relationships/hyperlink" Target="https://twitter.com/sarah_wyss" TargetMode="External" /><Relationship Id="rId929" Type="http://schemas.openxmlformats.org/officeDocument/2006/relationships/hyperlink" Target="https://twitter.com/cor_999" TargetMode="External" /><Relationship Id="rId930" Type="http://schemas.openxmlformats.org/officeDocument/2006/relationships/hyperlink" Target="https://twitter.com/kurzkim" TargetMode="External" /><Relationship Id="rId931" Type="http://schemas.openxmlformats.org/officeDocument/2006/relationships/hyperlink" Target="https://twitter.com/johnnnee" TargetMode="External" /><Relationship Id="rId932" Type="http://schemas.openxmlformats.org/officeDocument/2006/relationships/hyperlink" Target="https://twitter.com/openly_biased" TargetMode="External" /><Relationship Id="rId933" Type="http://schemas.openxmlformats.org/officeDocument/2006/relationships/hyperlink" Target="https://twitter.com/claudiavetter3" TargetMode="External" /><Relationship Id="rId934" Type="http://schemas.openxmlformats.org/officeDocument/2006/relationships/hyperlink" Target="https://twitter.com/zwei_bein" TargetMode="External" /><Relationship Id="rId935" Type="http://schemas.openxmlformats.org/officeDocument/2006/relationships/hyperlink" Target="https://twitter.com/copymaster" TargetMode="External" /><Relationship Id="rId936" Type="http://schemas.openxmlformats.org/officeDocument/2006/relationships/hyperlink" Target="https://twitter.com/silastayathome" TargetMode="External" /><Relationship Id="rId937" Type="http://schemas.openxmlformats.org/officeDocument/2006/relationships/hyperlink" Target="https://twitter.com/fischmamafisch" TargetMode="External" /><Relationship Id="rId938" Type="http://schemas.openxmlformats.org/officeDocument/2006/relationships/hyperlink" Target="https://twitter.com/joachim24790310" TargetMode="External" /><Relationship Id="rId939" Type="http://schemas.openxmlformats.org/officeDocument/2006/relationships/hyperlink" Target="https://twitter.com/diuuk" TargetMode="External" /><Relationship Id="rId940" Type="http://schemas.openxmlformats.org/officeDocument/2006/relationships/hyperlink" Target="https://twitter.com/pfirsichbluet" TargetMode="External" /><Relationship Id="rId941" Type="http://schemas.openxmlformats.org/officeDocument/2006/relationships/hyperlink" Target="https://twitter.com/christianbeck_" TargetMode="External" /><Relationship Id="rId942" Type="http://schemas.openxmlformats.org/officeDocument/2006/relationships/hyperlink" Target="https://twitter.com/7uendel" TargetMode="External" /><Relationship Id="rId943" Type="http://schemas.openxmlformats.org/officeDocument/2006/relationships/hyperlink" Target="https://twitter.com/punisherpierre" TargetMode="External" /><Relationship Id="rId944" Type="http://schemas.openxmlformats.org/officeDocument/2006/relationships/hyperlink" Target="https://twitter.com/erdenbuergerin1" TargetMode="External" /><Relationship Id="rId945" Type="http://schemas.openxmlformats.org/officeDocument/2006/relationships/hyperlink" Target="https://twitter.com/moliecht" TargetMode="External" /><Relationship Id="rId946" Type="http://schemas.openxmlformats.org/officeDocument/2006/relationships/hyperlink" Target="https://twitter.com/xeophin" TargetMode="External" /><Relationship Id="rId947" Type="http://schemas.openxmlformats.org/officeDocument/2006/relationships/hyperlink" Target="https://twitter.com/ixistenz" TargetMode="External" /><Relationship Id="rId948" Type="http://schemas.openxmlformats.org/officeDocument/2006/relationships/hyperlink" Target="https://twitter.com/freezone76" TargetMode="External" /><Relationship Id="rId949" Type="http://schemas.openxmlformats.org/officeDocument/2006/relationships/hyperlink" Target="https://twitter.com/frankth86697849" TargetMode="External" /><Relationship Id="rId950" Type="http://schemas.openxmlformats.org/officeDocument/2006/relationships/hyperlink" Target="https://twitter.com/drumcodeuk" TargetMode="External" /><Relationship Id="rId951" Type="http://schemas.openxmlformats.org/officeDocument/2006/relationships/hyperlink" Target="https://twitter.com/domzscho" TargetMode="External" /><Relationship Id="rId952" Type="http://schemas.openxmlformats.org/officeDocument/2006/relationships/hyperlink" Target="https://twitter.com/gabrielathurg" TargetMode="External" /><Relationship Id="rId953" Type="http://schemas.openxmlformats.org/officeDocument/2006/relationships/hyperlink" Target="https://twitter.com/tekcins" TargetMode="External" /><Relationship Id="rId954" Type="http://schemas.openxmlformats.org/officeDocument/2006/relationships/hyperlink" Target="https://twitter.com/ooswald" TargetMode="External" /><Relationship Id="rId955" Type="http://schemas.openxmlformats.org/officeDocument/2006/relationships/hyperlink" Target="https://twitter.com/bildungsicherch" TargetMode="External" /><Relationship Id="rId956" Type="http://schemas.openxmlformats.org/officeDocument/2006/relationships/hyperlink" Target="https://twitter.com/glptbollinger" TargetMode="External" /><Relationship Id="rId957" Type="http://schemas.openxmlformats.org/officeDocument/2006/relationships/hyperlink" Target="https://twitter.com/dari0x" TargetMode="External" /><Relationship Id="rId958" Type="http://schemas.openxmlformats.org/officeDocument/2006/relationships/hyperlink" Target="https://twitter.com/megafon_rs_bern" TargetMode="External" /><Relationship Id="rId959" Type="http://schemas.openxmlformats.org/officeDocument/2006/relationships/hyperlink" Target="https://twitter.com/antifajenny" TargetMode="External" /><Relationship Id="rId960" Type="http://schemas.openxmlformats.org/officeDocument/2006/relationships/hyperlink" Target="https://twitter.com/huttetomdie" TargetMode="External" /><Relationship Id="rId961" Type="http://schemas.openxmlformats.org/officeDocument/2006/relationships/hyperlink" Target="https://twitter.com/mathysroland" TargetMode="External" /><Relationship Id="rId962" Type="http://schemas.openxmlformats.org/officeDocument/2006/relationships/hyperlink" Target="https://twitter.com/elibu" TargetMode="External" /><Relationship Id="rId963" Type="http://schemas.openxmlformats.org/officeDocument/2006/relationships/hyperlink" Target="https://twitter.com/roli1959" TargetMode="External" /><Relationship Id="rId964" Type="http://schemas.openxmlformats.org/officeDocument/2006/relationships/hyperlink" Target="https://twitter.com/peterfreakwater" TargetMode="External" /><Relationship Id="rId965" Type="http://schemas.openxmlformats.org/officeDocument/2006/relationships/hyperlink" Target="https://twitter.com/thom71343318" TargetMode="External" /><Relationship Id="rId966" Type="http://schemas.openxmlformats.org/officeDocument/2006/relationships/hyperlink" Target="https://twitter.com/mbaerlocher" TargetMode="External" /><Relationship Id="rId967" Type="http://schemas.openxmlformats.org/officeDocument/2006/relationships/hyperlink" Target="https://twitter.com/laeripatrizia" TargetMode="External" /><Relationship Id="rId968" Type="http://schemas.openxmlformats.org/officeDocument/2006/relationships/hyperlink" Target="https://twitter.com/nadinejurgensen" TargetMode="External" /><Relationship Id="rId969" Type="http://schemas.openxmlformats.org/officeDocument/2006/relationships/hyperlink" Target="https://twitter.com/metamythos" TargetMode="External" /><Relationship Id="rId970" Type="http://schemas.openxmlformats.org/officeDocument/2006/relationships/hyperlink" Target="https://twitter.com/margritstamm" TargetMode="External" /><Relationship Id="rId971" Type="http://schemas.openxmlformats.org/officeDocument/2006/relationships/hyperlink" Target="https://twitter.com/alexaregger" TargetMode="External" /><Relationship Id="rId972" Type="http://schemas.openxmlformats.org/officeDocument/2006/relationships/hyperlink" Target="https://twitter.com/diefeministen" TargetMode="External" /><Relationship Id="rId973" Type="http://schemas.openxmlformats.org/officeDocument/2006/relationships/hyperlink" Target="https://twitter.com/rosensteinsasha" TargetMode="External" /><Relationship Id="rId974" Type="http://schemas.openxmlformats.org/officeDocument/2006/relationships/hyperlink" Target="https://twitter.com/spzuerich" TargetMode="External" /><Relationship Id="rId975" Type="http://schemas.openxmlformats.org/officeDocument/2006/relationships/hyperlink" Target="https://twitter.com/gabrielvetter" TargetMode="External" /><Relationship Id="rId976" Type="http://schemas.openxmlformats.org/officeDocument/2006/relationships/hyperlink" Target="https://twitter.com/lmzurich" TargetMode="External" /><Relationship Id="rId977" Type="http://schemas.openxmlformats.org/officeDocument/2006/relationships/hyperlink" Target="https://twitter.com/heinrichheine15" TargetMode="External" /><Relationship Id="rId978" Type="http://schemas.openxmlformats.org/officeDocument/2006/relationships/hyperlink" Target="https://twitter.com/cr_schmid" TargetMode="External" /><Relationship Id="rId979" Type="http://schemas.openxmlformats.org/officeDocument/2006/relationships/hyperlink" Target="https://twitter.com/veritaslos" TargetMode="External" /><Relationship Id="rId980" Type="http://schemas.openxmlformats.org/officeDocument/2006/relationships/hyperlink" Target="https://twitter.com/rschreibt" TargetMode="External" /><Relationship Id="rId981" Type="http://schemas.openxmlformats.org/officeDocument/2006/relationships/hyperlink" Target="https://twitter.com/cocoz62277008" TargetMode="External" /><Relationship Id="rId982" Type="http://schemas.openxmlformats.org/officeDocument/2006/relationships/hyperlink" Target="https://twitter.com/mitte_centre" TargetMode="External" /><Relationship Id="rId983" Type="http://schemas.openxmlformats.org/officeDocument/2006/relationships/hyperlink" Target="https://twitter.com/angelika_ruider" TargetMode="External" /><Relationship Id="rId984" Type="http://schemas.openxmlformats.org/officeDocument/2006/relationships/hyperlink" Target="https://twitter.com/kiser__tim" TargetMode="External" /><Relationship Id="rId985" Type="http://schemas.openxmlformats.org/officeDocument/2006/relationships/hyperlink" Target="https://twitter.com/raphaelseunig" TargetMode="External" /><Relationship Id="rId986" Type="http://schemas.openxmlformats.org/officeDocument/2006/relationships/hyperlink" Target="https://twitter.com/eidgenossepeter" TargetMode="External" /><Relationship Id="rId987" Type="http://schemas.openxmlformats.org/officeDocument/2006/relationships/hyperlink" Target="https://twitter.com/gaultmilieu" TargetMode="External" /><Relationship Id="rId988" Type="http://schemas.openxmlformats.org/officeDocument/2006/relationships/hyperlink" Target="https://twitter.com/rizziesther" TargetMode="External" /><Relationship Id="rId989" Type="http://schemas.openxmlformats.org/officeDocument/2006/relationships/hyperlink" Target="https://twitter.com/annekanne77" TargetMode="External" /><Relationship Id="rId990" Type="http://schemas.openxmlformats.org/officeDocument/2006/relationships/hyperlink" Target="https://twitter.com/puerrom" TargetMode="External" /><Relationship Id="rId991" Type="http://schemas.openxmlformats.org/officeDocument/2006/relationships/hyperlink" Target="https://twitter.com/opakoebi" TargetMode="External" /><Relationship Id="rId992" Type="http://schemas.openxmlformats.org/officeDocument/2006/relationships/hyperlink" Target="https://twitter.com/ver7t" TargetMode="External" /><Relationship Id="rId993" Type="http://schemas.openxmlformats.org/officeDocument/2006/relationships/hyperlink" Target="https://twitter.com/carlogrillo10" TargetMode="External" /><Relationship Id="rId994" Type="http://schemas.openxmlformats.org/officeDocument/2006/relationships/hyperlink" Target="https://twitter.com/chayo_77" TargetMode="External" /><Relationship Id="rId995" Type="http://schemas.openxmlformats.org/officeDocument/2006/relationships/hyperlink" Target="https://twitter.com/rv7759094603" TargetMode="External" /><Relationship Id="rId996" Type="http://schemas.openxmlformats.org/officeDocument/2006/relationships/hyperlink" Target="https://twitter.com/nette_wolke" TargetMode="External" /><Relationship Id="rId997" Type="http://schemas.openxmlformats.org/officeDocument/2006/relationships/hyperlink" Target="https://twitter.com/skywalker5054" TargetMode="External" /><Relationship Id="rId998" Type="http://schemas.openxmlformats.org/officeDocument/2006/relationships/hyperlink" Target="https://twitter.com/patrickmatusz" TargetMode="External" /><Relationship Id="rId999" Type="http://schemas.openxmlformats.org/officeDocument/2006/relationships/hyperlink" Target="https://twitter.com/fairy6493" TargetMode="External" /><Relationship Id="rId1000" Type="http://schemas.openxmlformats.org/officeDocument/2006/relationships/hyperlink" Target="https://twitter.com/krachenwil" TargetMode="External" /><Relationship Id="rId1001" Type="http://schemas.openxmlformats.org/officeDocument/2006/relationships/hyperlink" Target="https://twitter.com/lernchance" TargetMode="External" /><Relationship Id="rId1002" Type="http://schemas.openxmlformats.org/officeDocument/2006/relationships/hyperlink" Target="https://twitter.com/hofnaerrin" TargetMode="External" /><Relationship Id="rId1003" Type="http://schemas.openxmlformats.org/officeDocument/2006/relationships/hyperlink" Target="https://twitter.com/tla62" TargetMode="External" /><Relationship Id="rId1004" Type="http://schemas.openxmlformats.org/officeDocument/2006/relationships/hyperlink" Target="https://twitter.com/schaefershf" TargetMode="External" /><Relationship Id="rId1005" Type="http://schemas.openxmlformats.org/officeDocument/2006/relationships/hyperlink" Target="https://twitter.com/politikfragen" TargetMode="External" /><Relationship Id="rId1006" Type="http://schemas.openxmlformats.org/officeDocument/2006/relationships/hyperlink" Target="https://twitter.com/fehlundtadel" TargetMode="External" /><Relationship Id="rId1007" Type="http://schemas.openxmlformats.org/officeDocument/2006/relationships/hyperlink" Target="https://twitter.com/edi_dfi" TargetMode="External" /><Relationship Id="rId1008" Type="http://schemas.openxmlformats.org/officeDocument/2006/relationships/hyperlink" Target="https://twitter.com/sabinezhberlin" TargetMode="External" /><Relationship Id="rId1009" Type="http://schemas.openxmlformats.org/officeDocument/2006/relationships/hyperlink" Target="https://twitter.com/itwomeneth" TargetMode="External" /><Relationship Id="rId1010" Type="http://schemas.openxmlformats.org/officeDocument/2006/relationships/hyperlink" Target="https://twitter.com/ninowilkins" TargetMode="External" /><Relationship Id="rId1011" Type="http://schemas.openxmlformats.org/officeDocument/2006/relationships/hyperlink" Target="https://twitter.com/br_" TargetMode="External" /><Relationship Id="rId1012" Type="http://schemas.openxmlformats.org/officeDocument/2006/relationships/hyperlink" Target="https://twitter.com/meyer_mattea" TargetMode="External" /><Relationship Id="rId1013" Type="http://schemas.openxmlformats.org/officeDocument/2006/relationships/hyperlink" Target="https://twitter.com/christamarkwald" TargetMode="External" /><Relationship Id="rId1014" Type="http://schemas.openxmlformats.org/officeDocument/2006/relationships/hyperlink" Target="https://twitter.com/gerhardpfister" TargetMode="External" /><Relationship Id="rId1015" Type="http://schemas.openxmlformats.org/officeDocument/2006/relationships/hyperlink" Target="https://twitter.com/tiana_moser" TargetMode="External" /><Relationship Id="rId1016" Type="http://schemas.openxmlformats.org/officeDocument/2006/relationships/hyperlink" Target="https://twitter.com/ompwashington" TargetMode="External" /><Relationship Id="rId1017" Type="http://schemas.openxmlformats.org/officeDocument/2006/relationships/hyperlink" Target="https://twitter.com/koblerev" TargetMode="External" /><Relationship Id="rId1018" Type="http://schemas.openxmlformats.org/officeDocument/2006/relationships/hyperlink" Target="https://twitter.com/massimodiana" TargetMode="External" /><Relationship Id="rId1019" Type="http://schemas.openxmlformats.org/officeDocument/2006/relationships/hyperlink" Target="https://twitter.com/sr" TargetMode="External" /><Relationship Id="rId1020" Type="http://schemas.openxmlformats.org/officeDocument/2006/relationships/hyperlink" Target="https://twitter.com/m_hof" TargetMode="External" /><Relationship Id="rId1021" Type="http://schemas.openxmlformats.org/officeDocument/2006/relationships/hyperlink" Target="https://twitter.com/dani_allemann" TargetMode="External" /><Relationship Id="rId1022" Type="http://schemas.openxmlformats.org/officeDocument/2006/relationships/hyperlink" Target="https://twitter.com/zukunftch" TargetMode="External" /><Relationship Id="rId1023" Type="http://schemas.openxmlformats.org/officeDocument/2006/relationships/hyperlink" Target="https://twitter.com/miperrico" TargetMode="External" /><Relationship Id="rId1024" Type="http://schemas.openxmlformats.org/officeDocument/2006/relationships/hyperlink" Target="https://twitter.com/remolamotta" TargetMode="External" /><Relationship Id="rId1025" Type="http://schemas.openxmlformats.org/officeDocument/2006/relationships/hyperlink" Target="https://twitter.com/crusty20041" TargetMode="External" /><Relationship Id="rId1026" Type="http://schemas.openxmlformats.org/officeDocument/2006/relationships/hyperlink" Target="https://twitter.com/marcandri" TargetMode="External" /><Relationship Id="rId1027" Type="http://schemas.openxmlformats.org/officeDocument/2006/relationships/hyperlink" Target="https://twitter.com/karniggels" TargetMode="External" /><Relationship Id="rId1028" Type="http://schemas.openxmlformats.org/officeDocument/2006/relationships/hyperlink" Target="https://twitter.com/christineloriol" TargetMode="External" /><Relationship Id="rId1029" Type="http://schemas.openxmlformats.org/officeDocument/2006/relationships/hyperlink" Target="https://twitter.com/patrick_kuenzle" TargetMode="External" /><Relationship Id="rId1030" Type="http://schemas.openxmlformats.org/officeDocument/2006/relationships/hyperlink" Target="https://twitter.com/007_what_else" TargetMode="External" /><Relationship Id="rId1031" Type="http://schemas.openxmlformats.org/officeDocument/2006/relationships/hyperlink" Target="https://twitter.com/nzzschweiz" TargetMode="External" /><Relationship Id="rId1032" Type="http://schemas.openxmlformats.org/officeDocument/2006/relationships/hyperlink" Target="https://twitter.com/fumagalli_a" TargetMode="External" /><Relationship Id="rId1033" Type="http://schemas.openxmlformats.org/officeDocument/2006/relationships/hyperlink" Target="https://twitter.com/laliberte" TargetMode="External" /><Relationship Id="rId1034" Type="http://schemas.openxmlformats.org/officeDocument/2006/relationships/hyperlink" Target="https://twitter.com/cee_spectacles" TargetMode="External" /><Relationship Id="rId1035" Type="http://schemas.openxmlformats.org/officeDocument/2006/relationships/hyperlink" Target="https://twitter.com/ninubinu" TargetMode="External" /><Relationship Id="rId1036" Type="http://schemas.openxmlformats.org/officeDocument/2006/relationships/hyperlink" Target="https://twitter.com/wemakeit" TargetMode="External" /><Relationship Id="rId1037" Type="http://schemas.openxmlformats.org/officeDocument/2006/relationships/hyperlink" Target="https://twitter.com/sofami_repe" TargetMode="External" /><Relationship Id="rId1038" Type="http://schemas.openxmlformats.org/officeDocument/2006/relationships/hyperlink" Target="https://twitter.com/vancreutzfeldt" TargetMode="External" /><Relationship Id="rId1039" Type="http://schemas.openxmlformats.org/officeDocument/2006/relationships/hyperlink" Target="https://twitter.com/shv_fssf" TargetMode="External" /><Relationship Id="rId1040" Type="http://schemas.openxmlformats.org/officeDocument/2006/relationships/hyperlink" Target="https://twitter.com/alescha02" TargetMode="External" /><Relationship Id="rId1041" Type="http://schemas.openxmlformats.org/officeDocument/2006/relationships/hyperlink" Target="https://twitter.com/chruezlinge" TargetMode="External" /><Relationship Id="rId1042" Type="http://schemas.openxmlformats.org/officeDocument/2006/relationships/hyperlink" Target="https://twitter.com/ch_lohr" TargetMode="External" /><Relationship Id="rId1043" Type="http://schemas.openxmlformats.org/officeDocument/2006/relationships/hyperlink" Target="https://twitter.com/reinhard481" TargetMode="External" /><Relationship Id="rId1044" Type="http://schemas.openxmlformats.org/officeDocument/2006/relationships/hyperlink" Target="https://twitter.com/lukasvbuerkli" TargetMode="External" /><Relationship Id="rId1045" Type="http://schemas.openxmlformats.org/officeDocument/2006/relationships/hyperlink" Target="https://twitter.com/koeppelroger" TargetMode="External" /><Relationship Id="rId1046" Type="http://schemas.openxmlformats.org/officeDocument/2006/relationships/hyperlink" Target="https://twitter.com/actaveritas" TargetMode="External" /><Relationship Id="rId1047" Type="http://schemas.openxmlformats.org/officeDocument/2006/relationships/hyperlink" Target="https://twitter.com/dboppch" TargetMode="External" /><Relationship Id="rId1048" Type="http://schemas.openxmlformats.org/officeDocument/2006/relationships/hyperlink" Target="https://twitter.com/swiesandraa" TargetMode="External" /><Relationship Id="rId1049" Type="http://schemas.openxmlformats.org/officeDocument/2006/relationships/hyperlink" Target="https://twitter.com/ladina_kirchen" TargetMode="External" /><Relationship Id="rId1050" Type="http://schemas.openxmlformats.org/officeDocument/2006/relationships/hyperlink" Target="https://twitter.com/fwasserfallen" TargetMode="External" /><Relationship Id="rId1051" Type="http://schemas.openxmlformats.org/officeDocument/2006/relationships/hyperlink" Target="https://twitter.com/schubrun" TargetMode="External" /><Relationship Id="rId1052" Type="http://schemas.openxmlformats.org/officeDocument/2006/relationships/hyperlink" Target="https://twitter.com/calien_666" TargetMode="External" /><Relationship Id="rId1053" Type="http://schemas.openxmlformats.org/officeDocument/2006/relationships/hyperlink" Target="https://twitter.com/denniskberlin" TargetMode="External" /><Relationship Id="rId1054" Type="http://schemas.openxmlformats.org/officeDocument/2006/relationships/hyperlink" Target="https://twitter.com/lifeki78" TargetMode="External" /><Relationship Id="rId1055" Type="http://schemas.openxmlformats.org/officeDocument/2006/relationships/hyperlink" Target="https://twitter.com/flug521" TargetMode="External" /><Relationship Id="rId1056" Type="http://schemas.openxmlformats.org/officeDocument/2006/relationships/hyperlink" Target="https://twitter.com/mxpx1981" TargetMode="External" /><Relationship Id="rId1057" Type="http://schemas.openxmlformats.org/officeDocument/2006/relationships/hyperlink" Target="https://twitter.com/rcgr_ch" TargetMode="External" /><Relationship Id="rId1058" Type="http://schemas.openxmlformats.org/officeDocument/2006/relationships/hyperlink" Target="https://twitter.com/charlyeinstein" TargetMode="External" /><Relationship Id="rId1059" Type="http://schemas.openxmlformats.org/officeDocument/2006/relationships/hyperlink" Target="https://twitter.com/midebkue" TargetMode="External" /><Relationship Id="rId1060" Type="http://schemas.openxmlformats.org/officeDocument/2006/relationships/hyperlink" Target="https://twitter.com/bittereslachen" TargetMode="External" /><Relationship Id="rId1061" Type="http://schemas.openxmlformats.org/officeDocument/2006/relationships/hyperlink" Target="https://twitter.com/adrianoaguzzi" TargetMode="External" /><Relationship Id="rId1062" Type="http://schemas.openxmlformats.org/officeDocument/2006/relationships/hyperlink" Target="https://twitter.com/nicolegbel3" TargetMode="External" /><Relationship Id="rId1063" Type="http://schemas.openxmlformats.org/officeDocument/2006/relationships/hyperlink" Target="https://twitter.com/andreaschaelch1" TargetMode="External" /><Relationship Id="rId1064" Type="http://schemas.openxmlformats.org/officeDocument/2006/relationships/hyperlink" Target="https://twitter.com/parlch" TargetMode="External" /><Relationship Id="rId1065" Type="http://schemas.openxmlformats.org/officeDocument/2006/relationships/hyperlink" Target="https://twitter.com/andresyvonne" TargetMode="External" /><Relationship Id="rId1066" Type="http://schemas.openxmlformats.org/officeDocument/2006/relationships/hyperlink" Target="https://twitter.com/hrsuit" TargetMode="External" /><Relationship Id="rId1067" Type="http://schemas.openxmlformats.org/officeDocument/2006/relationships/hyperlink" Target="https://twitter.com/cowaser" TargetMode="External" /><Relationship Id="rId1068" Type="http://schemas.openxmlformats.org/officeDocument/2006/relationships/hyperlink" Target="https://twitter.com/thinktwice_gell" TargetMode="External" /><Relationship Id="rId1069" Type="http://schemas.openxmlformats.org/officeDocument/2006/relationships/hyperlink" Target="https://twitter.com/danieleulrich" TargetMode="External" /><Relationship Id="rId1070" Type="http://schemas.openxmlformats.org/officeDocument/2006/relationships/hyperlink" Target="https://twitter.com/freakpants" TargetMode="External" /><Relationship Id="rId1071" Type="http://schemas.openxmlformats.org/officeDocument/2006/relationships/hyperlink" Target="https://twitter.com/edw_tweet" TargetMode="External" /><Relationship Id="rId1072" Type="http://schemas.openxmlformats.org/officeDocument/2006/relationships/hyperlink" Target="https://twitter.com/rosmarietoggwe1" TargetMode="External" /><Relationship Id="rId1073" Type="http://schemas.openxmlformats.org/officeDocument/2006/relationships/hyperlink" Target="https://twitter.com/ogimichael" TargetMode="External" /><Relationship Id="rId1074" Type="http://schemas.openxmlformats.org/officeDocument/2006/relationships/hyperlink" Target="https://twitter.com/strebelluca" TargetMode="External" /><Relationship Id="rId1075" Type="http://schemas.openxmlformats.org/officeDocument/2006/relationships/hyperlink" Target="https://twitter.com/alp_trader" TargetMode="External" /><Relationship Id="rId1076" Type="http://schemas.openxmlformats.org/officeDocument/2006/relationships/hyperlink" Target="https://twitter.com/romanambuehl" TargetMode="External" /><Relationship Id="rId1077" Type="http://schemas.openxmlformats.org/officeDocument/2006/relationships/hyperlink" Target="https://twitter.com/castlemead" TargetMode="External" /><Relationship Id="rId1078" Type="http://schemas.openxmlformats.org/officeDocument/2006/relationships/hyperlink" Target="https://twitter.com/bildungslandnrw" TargetMode="External" /><Relationship Id="rId1079" Type="http://schemas.openxmlformats.org/officeDocument/2006/relationships/hyperlink" Target="https://twitter.com/missbaybee_de" TargetMode="External" /><Relationship Id="rId1080" Type="http://schemas.openxmlformats.org/officeDocument/2006/relationships/hyperlink" Target="https://twitter.com/gonzoweirdworld" TargetMode="External" /><Relationship Id="rId1081" Type="http://schemas.openxmlformats.org/officeDocument/2006/relationships/hyperlink" Target="https://twitter.com/bab_berlin" TargetMode="External" /><Relationship Id="rId1082" Type="http://schemas.openxmlformats.org/officeDocument/2006/relationships/hyperlink" Target="https://twitter.com/zh_city" TargetMode="External" /><Relationship Id="rId1083" Type="http://schemas.openxmlformats.org/officeDocument/2006/relationships/hyperlink" Target="https://twitter.com/leckerbisse" TargetMode="External" /><Relationship Id="rId1084" Type="http://schemas.openxmlformats.org/officeDocument/2006/relationships/hyperlink" Target="https://twitter.com/pascalpfister" TargetMode="External" /><Relationship Id="rId1085" Type="http://schemas.openxmlformats.org/officeDocument/2006/relationships/hyperlink" Target="https://twitter.com/hungrydoh" TargetMode="External" /><Relationship Id="rId1086" Type="http://schemas.openxmlformats.org/officeDocument/2006/relationships/comments" Target="../comments2.xml" /><Relationship Id="rId1087" Type="http://schemas.openxmlformats.org/officeDocument/2006/relationships/vmlDrawing" Target="../drawings/vmlDrawing2.vml" /><Relationship Id="rId1088" Type="http://schemas.openxmlformats.org/officeDocument/2006/relationships/table" Target="../tables/table2.xml" /><Relationship Id="rId1089" Type="http://schemas.openxmlformats.org/officeDocument/2006/relationships/drawing" Target="../drawings/drawing1.xml" /><Relationship Id="rId10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au.ch/politik/bundeshaus/coronavirus-eth-bag-korrigieren-r-wert-von-096-auf-110-65905197" TargetMode="External" /><Relationship Id="rId2" Type="http://schemas.openxmlformats.org/officeDocument/2006/relationships/hyperlink" Target="https://www.nau.ch/politik/bundeshaus/svp-kritisiert-intensivbetten-abbau-pfleger-wehren-sich-65907926" TargetMode="External" /><Relationship Id="rId3" Type="http://schemas.openxmlformats.org/officeDocument/2006/relationships/hyperlink" Target="https://www.srf.ch/news/schweiz/coronatests-im-bundeshaus-jedes-dritte-ratsmitglied-liess-den-spucktest-aus" TargetMode="External" /><Relationship Id="rId4" Type="http://schemas.openxmlformats.org/officeDocument/2006/relationships/hyperlink" Target="https://wemakeit.com/projects/frauensession-im-bundeshaus?locale=de" TargetMode="External" /><Relationship Id="rId5" Type="http://schemas.openxmlformats.org/officeDocument/2006/relationships/hyperlink" Target="https://www.nau.ch/politik/bundeshaus/das-steckt-dahinter-r-wert-erneut-nach-unten-korrigiert-65903760" TargetMode="External" /><Relationship Id="rId6" Type="http://schemas.openxmlformats.org/officeDocument/2006/relationships/hyperlink" Target="https://www.nau.ch/politik/bundeshaus/stellen-beizen-stuhle-bald-bis-auf-die-strasse-65906597?utm_medium=264&amp;utm_source=usr" TargetMode="External" /><Relationship Id="rId7" Type="http://schemas.openxmlformats.org/officeDocument/2006/relationships/hyperlink" Target="https://www.nau.ch/politik/bundeshaus/gdk-prasident-kaum-risiko-bei-offnung-von-restaurant-terrassen-65904784" TargetMode="External" /><Relationship Id="rId8" Type="http://schemas.openxmlformats.org/officeDocument/2006/relationships/hyperlink" Target="http://nau.ch/" TargetMode="External" /><Relationship Id="rId9" Type="http://schemas.openxmlformats.org/officeDocument/2006/relationships/hyperlink" Target="https://www.nau.ch/politik/bundeshaus/coronavirus-ueli-maurer-fuhlt-sich-in-einer-sekte-65896757" TargetMode="External" /><Relationship Id="rId10" Type="http://schemas.openxmlformats.org/officeDocument/2006/relationships/hyperlink" Target="https://ift.tt/3tf2DQS" TargetMode="External" /><Relationship Id="rId11" Type="http://schemas.openxmlformats.org/officeDocument/2006/relationships/hyperlink" Target="https://www.nau.ch/politik/bundeshaus/coronavirus-eth-bag-korrigieren-r-wert-von-096-auf-110-65905197" TargetMode="External" /><Relationship Id="rId12" Type="http://schemas.openxmlformats.org/officeDocument/2006/relationships/hyperlink" Target="https://www.nau.ch/politik/bundeshaus/svp-kritisiert-intensivbetten-abbau-pfleger-wehren-sich-65907926" TargetMode="External" /><Relationship Id="rId13" Type="http://schemas.openxmlformats.org/officeDocument/2006/relationships/hyperlink" Target="https://twitter.com/i/web/status/1381222084853047307" TargetMode="External" /><Relationship Id="rId14" Type="http://schemas.openxmlformats.org/officeDocument/2006/relationships/hyperlink" Target="https://twitter.com/i/web/status/1381609629667500035" TargetMode="External" /><Relationship Id="rId15" Type="http://schemas.openxmlformats.org/officeDocument/2006/relationships/hyperlink" Target="https://twitter.com/i/web/status/1383141785065697284" TargetMode="External" /><Relationship Id="rId16" Type="http://schemas.openxmlformats.org/officeDocument/2006/relationships/hyperlink" Target="https://twitter.com/i/web/status/1381985971357507587" TargetMode="External" /><Relationship Id="rId17" Type="http://schemas.openxmlformats.org/officeDocument/2006/relationships/hyperlink" Target="https://twitter.com/i/web/status/1381664159272726532" TargetMode="External" /><Relationship Id="rId18" Type="http://schemas.openxmlformats.org/officeDocument/2006/relationships/hyperlink" Target="https://www.nau.ch/politik/bundeshaus/das-steckt-dahinter-r-wert-erneut-nach-unten-korrigiert-65903760" TargetMode="External" /><Relationship Id="rId19" Type="http://schemas.openxmlformats.org/officeDocument/2006/relationships/hyperlink" Target="https://twitter.com/i/web/status/1382616456366583808" TargetMode="External" /><Relationship Id="rId20" Type="http://schemas.openxmlformats.org/officeDocument/2006/relationships/hyperlink" Target="https://twitter.com/i/web/status/1382535380424097793" TargetMode="External" /><Relationship Id="rId21" Type="http://schemas.openxmlformats.org/officeDocument/2006/relationships/hyperlink" Target="https://wemakeit.com/projects/frauensession-im-bundeshaus?locale=de" TargetMode="External" /><Relationship Id="rId22" Type="http://schemas.openxmlformats.org/officeDocument/2006/relationships/hyperlink" Target="https://twitter.com/diefeministen/status/1381916793585995776" TargetMode="External" /><Relationship Id="rId23" Type="http://schemas.openxmlformats.org/officeDocument/2006/relationships/hyperlink" Target="https://twitter.com/i/web/status/1380453120455639040" TargetMode="External" /><Relationship Id="rId24" Type="http://schemas.openxmlformats.org/officeDocument/2006/relationships/hyperlink" Target="https://twitter.com/i/web/status/1380851949151657989" TargetMode="External" /><Relationship Id="rId25" Type="http://schemas.openxmlformats.org/officeDocument/2006/relationships/hyperlink" Target="https://twitter.com/i/web/status/1383047147877195776" TargetMode="External" /><Relationship Id="rId26" Type="http://schemas.openxmlformats.org/officeDocument/2006/relationships/hyperlink" Target="https://twitter.com/i/web/status/1381972938421792772" TargetMode="External" /><Relationship Id="rId27" Type="http://schemas.openxmlformats.org/officeDocument/2006/relationships/hyperlink" Target="https://twitter.com/i/web/status/1381489934310211584" TargetMode="External" /><Relationship Id="rId28" Type="http://schemas.openxmlformats.org/officeDocument/2006/relationships/hyperlink" Target="https://twitter.com/i/web/status/1382212577585987586" TargetMode="External" /><Relationship Id="rId29" Type="http://schemas.openxmlformats.org/officeDocument/2006/relationships/hyperlink" Target="https://twitter.com/i/web/status/1382581818197741568" TargetMode="External" /><Relationship Id="rId30" Type="http://schemas.openxmlformats.org/officeDocument/2006/relationships/hyperlink" Target="https://twitter.com/i/web/status/1382585993895817219" TargetMode="External" /><Relationship Id="rId31" Type="http://schemas.openxmlformats.org/officeDocument/2006/relationships/hyperlink" Target="https://twitter.com/i/web/status/1383031300362096643" TargetMode="External" /><Relationship Id="rId32" Type="http://schemas.openxmlformats.org/officeDocument/2006/relationships/hyperlink" Target="http://dlvr.it/RxHy5G" TargetMode="External" /><Relationship Id="rId33" Type="http://schemas.openxmlformats.org/officeDocument/2006/relationships/hyperlink" Target="http://dlvr.it/RxHy7x" TargetMode="External" /><Relationship Id="rId34" Type="http://schemas.openxmlformats.org/officeDocument/2006/relationships/hyperlink" Target="http://dlvr.it/RxHy89" TargetMode="External" /><Relationship Id="rId35" Type="http://schemas.openxmlformats.org/officeDocument/2006/relationships/hyperlink" Target="http://dlvr.it/RxJ5Vq" TargetMode="External" /><Relationship Id="rId36" Type="http://schemas.openxmlformats.org/officeDocument/2006/relationships/hyperlink" Target="http://dlvr.it/RxJRXZ" TargetMode="External" /><Relationship Id="rId37" Type="http://schemas.openxmlformats.org/officeDocument/2006/relationships/hyperlink" Target="http://dlvr.it/RxKFY1" TargetMode="External" /><Relationship Id="rId38" Type="http://schemas.openxmlformats.org/officeDocument/2006/relationships/hyperlink" Target="http://dlvr.it/RxKS21" TargetMode="External" /><Relationship Id="rId39" Type="http://schemas.openxmlformats.org/officeDocument/2006/relationships/hyperlink" Target="http://dlvr.it/RxKS3c" TargetMode="External" /><Relationship Id="rId40" Type="http://schemas.openxmlformats.org/officeDocument/2006/relationships/hyperlink" Target="http://dlvr.it/RxKfwF" TargetMode="External" /><Relationship Id="rId41" Type="http://schemas.openxmlformats.org/officeDocument/2006/relationships/hyperlink" Target="https://www.nau.ch/politik/bundeshaus/stellen-beizen-stuhle-bald-bis-auf-die-strasse-65906597?utm_medium=264&amp;utm_source=usr" TargetMode="External" /><Relationship Id="rId42" Type="http://schemas.openxmlformats.org/officeDocument/2006/relationships/hyperlink" Target="https://www.nau.ch/politik/bundeshaus/gdk-prasident-kaum-risiko-bei-offnung-von-restaurant-terrassen-65904784" TargetMode="External" /><Relationship Id="rId43" Type="http://schemas.openxmlformats.org/officeDocument/2006/relationships/hyperlink" Target="https://twitter.com/i/web/status/1380460135676575747" TargetMode="External" /><Relationship Id="rId44" Type="http://schemas.openxmlformats.org/officeDocument/2006/relationships/hyperlink" Target="https://twitter.com/i/web/status/1380568512368930821" TargetMode="External" /><Relationship Id="rId45" Type="http://schemas.openxmlformats.org/officeDocument/2006/relationships/hyperlink" Target="https://twitter.com/i/web/status/1380785213568118784" TargetMode="External" /><Relationship Id="rId46" Type="http://schemas.openxmlformats.org/officeDocument/2006/relationships/hyperlink" Target="https://twitter.com/i/web/status/1380835240596414464" TargetMode="External" /><Relationship Id="rId47" Type="http://schemas.openxmlformats.org/officeDocument/2006/relationships/hyperlink" Target="https://twitter.com/i/web/status/1381216134687416323" TargetMode="External" /><Relationship Id="rId48" Type="http://schemas.openxmlformats.org/officeDocument/2006/relationships/hyperlink" Target="https://twitter.com/i/web/status/1381295769634885632" TargetMode="External" /><Relationship Id="rId49" Type="http://schemas.openxmlformats.org/officeDocument/2006/relationships/hyperlink" Target="https://twitter.com/i/web/status/1381599717415616514" TargetMode="External" /><Relationship Id="rId50" Type="http://schemas.openxmlformats.org/officeDocument/2006/relationships/hyperlink" Target="https://twitter.com/i/web/status/1381625303840215041" TargetMode="External" /><Relationship Id="rId51" Type="http://schemas.openxmlformats.org/officeDocument/2006/relationships/hyperlink" Target="https://twitter.com/i/web/status/1381995438488829961" TargetMode="External" /><Relationship Id="rId52" Type="http://schemas.openxmlformats.org/officeDocument/2006/relationships/hyperlink" Target="https://twitter.com/i/web/status/1381688104055152641" TargetMode="External" /><Relationship Id="rId53" Type="http://schemas.openxmlformats.org/officeDocument/2006/relationships/hyperlink" Target="https://twitter.com/i/web/status/1381235782405525507" TargetMode="External" /><Relationship Id="rId54" Type="http://schemas.openxmlformats.org/officeDocument/2006/relationships/hyperlink" Target="https://www.nau.ch/politik/bundeshaus/coronavirus-eth-bag-korrigieren-r-wert-von-096-auf-110-65905197" TargetMode="External" /><Relationship Id="rId55" Type="http://schemas.openxmlformats.org/officeDocument/2006/relationships/hyperlink" Target="https://twitter.com/i/web/status/1382373709504081928" TargetMode="External" /><Relationship Id="rId56" Type="http://schemas.openxmlformats.org/officeDocument/2006/relationships/hyperlink" Target="https://twitter.com/i/web/status/1381314515388801031" TargetMode="External" /><Relationship Id="rId57" Type="http://schemas.openxmlformats.org/officeDocument/2006/relationships/hyperlink" Target="https://twitter.com/i/web/status/1382313595028041729" TargetMode="External" /><Relationship Id="rId58" Type="http://schemas.openxmlformats.org/officeDocument/2006/relationships/hyperlink" Target="https://twitter.com/i/web/status/1380534610732388356" TargetMode="External" /><Relationship Id="rId59" Type="http://schemas.openxmlformats.org/officeDocument/2006/relationships/hyperlink" Target="https://twitter.com/i/web/status/1381882838740566017" TargetMode="External" /><Relationship Id="rId60" Type="http://schemas.openxmlformats.org/officeDocument/2006/relationships/hyperlink" Target="https://twitter.com/i/web/status/1381719217653841925" TargetMode="External" /><Relationship Id="rId61" Type="http://schemas.openxmlformats.org/officeDocument/2006/relationships/hyperlink" Target="https://twitter.com/i/web/status/1381723885129846784" TargetMode="External" /><Relationship Id="rId62" Type="http://schemas.openxmlformats.org/officeDocument/2006/relationships/hyperlink" Target="https://twitter.com/i/web/status/1381971845453377536" TargetMode="External" /><Relationship Id="rId63" Type="http://schemas.openxmlformats.org/officeDocument/2006/relationships/hyperlink" Target="https://www.srf.ch/news/schweiz/coronatests-im-bundeshaus-jedes-dritte-ratsmitglied-liess-den-spucktest-aus" TargetMode="External" /><Relationship Id="rId64" Type="http://schemas.openxmlformats.org/officeDocument/2006/relationships/hyperlink" Target="https://twitter.com/i/web/status/1383102172678787076" TargetMode="External" /><Relationship Id="rId65" Type="http://schemas.openxmlformats.org/officeDocument/2006/relationships/hyperlink" Target="https://twitter.com/i/web/status/1382740577234653185" TargetMode="External" /><Relationship Id="rId66" Type="http://schemas.openxmlformats.org/officeDocument/2006/relationships/hyperlink" Target="https://twitter.com/i/web/status/1382607233616388102" TargetMode="External" /><Relationship Id="rId67" Type="http://schemas.openxmlformats.org/officeDocument/2006/relationships/hyperlink" Target="https://twitter.com/i/web/status/1383143702005231617" TargetMode="External" /><Relationship Id="rId68" Type="http://schemas.openxmlformats.org/officeDocument/2006/relationships/hyperlink" Target="https://twitter.com/i/web/status/1381969367047446536" TargetMode="External" /><Relationship Id="rId69" Type="http://schemas.openxmlformats.org/officeDocument/2006/relationships/hyperlink" Target="https://twitter.com/i/web/status/1382742820725874693" TargetMode="External" /><Relationship Id="rId70" Type="http://schemas.openxmlformats.org/officeDocument/2006/relationships/hyperlink" Target="https://twitter.com/i/web/status/1381639560824754186" TargetMode="External" /><Relationship Id="rId71" Type="http://schemas.openxmlformats.org/officeDocument/2006/relationships/hyperlink" Target="https://twitter.com/i/web/status/1381629672845369344" TargetMode="External" /><Relationship Id="rId72" Type="http://schemas.openxmlformats.org/officeDocument/2006/relationships/hyperlink" Target="https://twitter.com/i/web/status/1382272775889489921" TargetMode="External" /><Relationship Id="rId73" Type="http://schemas.openxmlformats.org/officeDocument/2006/relationships/hyperlink" Target="https://twitter.com/i/web/status/1382600901324632065" TargetMode="External" /><Relationship Id="rId74" Type="http://schemas.openxmlformats.org/officeDocument/2006/relationships/hyperlink" Target="https://twitter.com/i/web/status/1381381152808783877" TargetMode="External" /><Relationship Id="rId75" Type="http://schemas.openxmlformats.org/officeDocument/2006/relationships/hyperlink" Target="https://twitter.com/i/web/status/1381601322298966016" TargetMode="External" /><Relationship Id="rId76" Type="http://schemas.openxmlformats.org/officeDocument/2006/relationships/hyperlink" Target="https://twitter.com/i/web/status/1382027617390501888" TargetMode="External" /><Relationship Id="rId77" Type="http://schemas.openxmlformats.org/officeDocument/2006/relationships/hyperlink" Target="https://twitter.com/i/web/status/1382713344449261569" TargetMode="External" /><Relationship Id="rId78" Type="http://schemas.openxmlformats.org/officeDocument/2006/relationships/table" Target="../tables/table11.xml" /><Relationship Id="rId79" Type="http://schemas.openxmlformats.org/officeDocument/2006/relationships/table" Target="../tables/table12.xml" /><Relationship Id="rId80" Type="http://schemas.openxmlformats.org/officeDocument/2006/relationships/table" Target="../tables/table13.xml" /><Relationship Id="rId81" Type="http://schemas.openxmlformats.org/officeDocument/2006/relationships/table" Target="../tables/table14.xml" /><Relationship Id="rId82" Type="http://schemas.openxmlformats.org/officeDocument/2006/relationships/table" Target="../tables/table15.xml" /><Relationship Id="rId83" Type="http://schemas.openxmlformats.org/officeDocument/2006/relationships/table" Target="../tables/table16.xml" /><Relationship Id="rId84" Type="http://schemas.openxmlformats.org/officeDocument/2006/relationships/table" Target="../tables/table17.xml" /><Relationship Id="rId8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95"/>
  <sheetViews>
    <sheetView workbookViewId="0" topLeftCell="A1">
      <pane xSplit="2" ySplit="2" topLeftCell="C3" activePane="bottomRight" state="frozen"/>
      <selection pane="topRight" activeCell="C1" sqref="C1"/>
      <selection pane="bottomLeft" activeCell="A3" sqref="A3"/>
      <selection pane="bottomRight" activeCell="A2" sqref="A2:Z2"/>
    </sheetView>
  </sheetViews>
  <sheetFormatPr defaultColWidth="8.8515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2.7109375" style="0" bestFit="1" customWidth="1"/>
    <col min="22" max="22" width="13.421875" style="0" bestFit="1" customWidth="1"/>
    <col min="23" max="23" width="9.8515625" style="0" bestFit="1" customWidth="1"/>
    <col min="24" max="24" width="11.28125" style="0" bestFit="1" customWidth="1"/>
    <col min="25" max="25" width="13.00390625" style="0" bestFit="1" customWidth="1"/>
    <col min="26" max="26" width="12.7109375" style="0" bestFit="1" customWidth="1"/>
  </cols>
  <sheetData>
    <row r="1" spans="3:14" ht="15">
      <c r="C1" s="16" t="s">
        <v>39</v>
      </c>
      <c r="D1" s="17"/>
      <c r="E1" s="17"/>
      <c r="F1" s="17"/>
      <c r="G1" s="16"/>
      <c r="H1" s="14" t="s">
        <v>43</v>
      </c>
      <c r="I1" s="51"/>
      <c r="J1" s="51"/>
      <c r="K1" s="33" t="s">
        <v>42</v>
      </c>
      <c r="L1" s="18" t="s">
        <v>40</v>
      </c>
      <c r="M1" s="18"/>
      <c r="N1" s="15" t="s">
        <v>41</v>
      </c>
    </row>
    <row r="2" spans="1:2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row>
    <row r="3" spans="1:26" ht="15" customHeight="1">
      <c r="A3" s="63" t="s">
        <v>188</v>
      </c>
      <c r="B3" s="63" t="s">
        <v>523</v>
      </c>
      <c r="C3" s="64"/>
      <c r="D3" s="65"/>
      <c r="E3" s="66"/>
      <c r="F3" s="67"/>
      <c r="G3" s="64"/>
      <c r="H3" s="68" t="s">
        <v>632</v>
      </c>
      <c r="I3" s="69"/>
      <c r="J3" s="69"/>
      <c r="K3" s="34" t="s">
        <v>65</v>
      </c>
      <c r="L3" s="70">
        <v>3</v>
      </c>
      <c r="M3" s="70"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 s="71"/>
      <c r="O3" s="77" t="s">
        <v>632</v>
      </c>
      <c r="P3" s="79">
        <v>44295.22791666666</v>
      </c>
      <c r="Q3" s="77" t="s">
        <v>634</v>
      </c>
      <c r="R3" s="82" t="s">
        <v>954</v>
      </c>
      <c r="S3" s="77" t="s">
        <v>1169</v>
      </c>
      <c r="T3" s="77"/>
      <c r="U3" s="79">
        <v>44295.22791666666</v>
      </c>
      <c r="V3" s="82" t="s">
        <v>1226</v>
      </c>
      <c r="W3" s="77"/>
      <c r="X3" s="77"/>
      <c r="Y3" s="83" t="s">
        <v>1723</v>
      </c>
      <c r="Z3" s="83" t="s">
        <v>2220</v>
      </c>
    </row>
    <row r="4" spans="1:26" ht="15" customHeight="1">
      <c r="A4" s="63" t="s">
        <v>189</v>
      </c>
      <c r="B4" s="63" t="s">
        <v>215</v>
      </c>
      <c r="C4" s="64"/>
      <c r="D4" s="65"/>
      <c r="E4" s="66"/>
      <c r="F4" s="67"/>
      <c r="G4" s="64"/>
      <c r="H4" s="68" t="s">
        <v>633</v>
      </c>
      <c r="I4" s="69"/>
      <c r="J4" s="69"/>
      <c r="K4" s="34" t="s">
        <v>65</v>
      </c>
      <c r="L4" s="76">
        <v>4</v>
      </c>
      <c r="M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 s="71"/>
      <c r="O4" s="78" t="s">
        <v>633</v>
      </c>
      <c r="P4" s="80">
        <v>44295.33991898148</v>
      </c>
      <c r="Q4" s="78" t="s">
        <v>635</v>
      </c>
      <c r="R4" s="78"/>
      <c r="S4" s="78"/>
      <c r="T4" s="78"/>
      <c r="U4" s="80">
        <v>44295.33991898148</v>
      </c>
      <c r="V4" s="81" t="s">
        <v>1227</v>
      </c>
      <c r="W4" s="78"/>
      <c r="X4" s="78"/>
      <c r="Y4" s="84" t="s">
        <v>1724</v>
      </c>
      <c r="Z4" s="78"/>
    </row>
    <row r="5" spans="1:26" ht="15">
      <c r="A5" s="63" t="s">
        <v>189</v>
      </c>
      <c r="B5" s="63" t="s">
        <v>214</v>
      </c>
      <c r="C5" s="64"/>
      <c r="D5" s="65"/>
      <c r="E5" s="66"/>
      <c r="F5" s="67"/>
      <c r="G5" s="64"/>
      <c r="H5" s="68" t="s">
        <v>633</v>
      </c>
      <c r="I5" s="69"/>
      <c r="J5" s="69"/>
      <c r="K5" s="34" t="s">
        <v>65</v>
      </c>
      <c r="L5" s="76">
        <v>5</v>
      </c>
      <c r="M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 s="71"/>
      <c r="O5" s="78" t="s">
        <v>633</v>
      </c>
      <c r="P5" s="80">
        <v>44295.33991898148</v>
      </c>
      <c r="Q5" s="78" t="s">
        <v>635</v>
      </c>
      <c r="R5" s="78"/>
      <c r="S5" s="78"/>
      <c r="T5" s="78"/>
      <c r="U5" s="80">
        <v>44295.33991898148</v>
      </c>
      <c r="V5" s="81" t="s">
        <v>1227</v>
      </c>
      <c r="W5" s="78"/>
      <c r="X5" s="78"/>
      <c r="Y5" s="84" t="s">
        <v>1724</v>
      </c>
      <c r="Z5" s="78"/>
    </row>
    <row r="6" spans="1:26" ht="28.8">
      <c r="A6" s="63" t="s">
        <v>190</v>
      </c>
      <c r="B6" s="63" t="s">
        <v>488</v>
      </c>
      <c r="C6" s="64"/>
      <c r="D6" s="65"/>
      <c r="E6" s="66"/>
      <c r="F6" s="67"/>
      <c r="G6" s="64"/>
      <c r="H6" s="50" t="s">
        <v>633</v>
      </c>
      <c r="I6" s="69"/>
      <c r="J6" s="69"/>
      <c r="K6" s="34" t="s">
        <v>65</v>
      </c>
      <c r="L6" s="76">
        <v>6</v>
      </c>
      <c r="M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 s="71"/>
      <c r="O6" s="78" t="s">
        <v>633</v>
      </c>
      <c r="P6" s="80">
        <v>44295.396574074075</v>
      </c>
      <c r="Q6" s="78" t="s">
        <v>636</v>
      </c>
      <c r="R6" s="78"/>
      <c r="S6" s="78"/>
      <c r="T6" s="78" t="s">
        <v>1186</v>
      </c>
      <c r="U6" s="80">
        <v>44295.396574074075</v>
      </c>
      <c r="V6" s="81" t="s">
        <v>1228</v>
      </c>
      <c r="W6" s="78"/>
      <c r="X6" s="78"/>
      <c r="Y6" s="84" t="s">
        <v>1725</v>
      </c>
      <c r="Z6" s="78"/>
    </row>
    <row r="7" spans="1:26" ht="15">
      <c r="A7" s="63" t="s">
        <v>191</v>
      </c>
      <c r="B7" s="63" t="s">
        <v>191</v>
      </c>
      <c r="C7" s="64"/>
      <c r="D7" s="65"/>
      <c r="E7" s="66"/>
      <c r="F7" s="67"/>
      <c r="G7" s="64"/>
      <c r="H7" s="50" t="s">
        <v>178</v>
      </c>
      <c r="I7" s="69"/>
      <c r="J7" s="69"/>
      <c r="K7" s="34" t="s">
        <v>65</v>
      </c>
      <c r="L7" s="76">
        <v>7</v>
      </c>
      <c r="M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 s="71"/>
      <c r="O7" s="78" t="s">
        <v>178</v>
      </c>
      <c r="P7" s="80">
        <v>44295.440625</v>
      </c>
      <c r="Q7" s="78" t="s">
        <v>637</v>
      </c>
      <c r="R7" s="81" t="s">
        <v>955</v>
      </c>
      <c r="S7" s="78" t="s">
        <v>1169</v>
      </c>
      <c r="T7" s="78"/>
      <c r="U7" s="80">
        <v>44295.440625</v>
      </c>
      <c r="V7" s="81" t="s">
        <v>1229</v>
      </c>
      <c r="W7" s="78"/>
      <c r="X7" s="78"/>
      <c r="Y7" s="84" t="s">
        <v>1726</v>
      </c>
      <c r="Z7" s="78"/>
    </row>
    <row r="8" spans="1:26" ht="15">
      <c r="A8" s="63" t="s">
        <v>192</v>
      </c>
      <c r="B8" s="63" t="s">
        <v>524</v>
      </c>
      <c r="C8" s="64"/>
      <c r="D8" s="65"/>
      <c r="E8" s="66"/>
      <c r="F8" s="67"/>
      <c r="G8" s="64"/>
      <c r="H8" s="68" t="s">
        <v>633</v>
      </c>
      <c r="I8" s="69"/>
      <c r="J8" s="69"/>
      <c r="K8" s="34" t="s">
        <v>65</v>
      </c>
      <c r="L8" s="76">
        <v>8</v>
      </c>
      <c r="M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 s="71"/>
      <c r="O8" s="78" t="s">
        <v>633</v>
      </c>
      <c r="P8" s="80">
        <v>44295.44451388889</v>
      </c>
      <c r="Q8" s="78" t="s">
        <v>638</v>
      </c>
      <c r="R8" s="81" t="s">
        <v>956</v>
      </c>
      <c r="S8" s="78" t="s">
        <v>1169</v>
      </c>
      <c r="T8" s="78"/>
      <c r="U8" s="80">
        <v>44295.44451388889</v>
      </c>
      <c r="V8" s="81" t="s">
        <v>1230</v>
      </c>
      <c r="W8" s="78"/>
      <c r="X8" s="78"/>
      <c r="Y8" s="84" t="s">
        <v>1727</v>
      </c>
      <c r="Z8" s="84" t="s">
        <v>2221</v>
      </c>
    </row>
    <row r="9" spans="1:26" ht="15">
      <c r="A9" s="63" t="s">
        <v>192</v>
      </c>
      <c r="B9" s="63" t="s">
        <v>525</v>
      </c>
      <c r="C9" s="64"/>
      <c r="D9" s="65"/>
      <c r="E9" s="66"/>
      <c r="F9" s="67"/>
      <c r="G9" s="64"/>
      <c r="H9" s="68" t="s">
        <v>633</v>
      </c>
      <c r="I9" s="69"/>
      <c r="J9" s="69"/>
      <c r="K9" s="34" t="s">
        <v>65</v>
      </c>
      <c r="L9" s="76">
        <v>9</v>
      </c>
      <c r="M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 s="71"/>
      <c r="O9" s="78" t="s">
        <v>633</v>
      </c>
      <c r="P9" s="80">
        <v>44295.44451388889</v>
      </c>
      <c r="Q9" s="78" t="s">
        <v>638</v>
      </c>
      <c r="R9" s="81" t="s">
        <v>956</v>
      </c>
      <c r="S9" s="78" t="s">
        <v>1169</v>
      </c>
      <c r="T9" s="78"/>
      <c r="U9" s="80">
        <v>44295.44451388889</v>
      </c>
      <c r="V9" s="81" t="s">
        <v>1230</v>
      </c>
      <c r="W9" s="78"/>
      <c r="X9" s="78"/>
      <c r="Y9" s="84" t="s">
        <v>1727</v>
      </c>
      <c r="Z9" s="84" t="s">
        <v>2221</v>
      </c>
    </row>
    <row r="10" spans="1:26" ht="15">
      <c r="A10" s="63" t="s">
        <v>192</v>
      </c>
      <c r="B10" s="63" t="s">
        <v>526</v>
      </c>
      <c r="C10" s="64"/>
      <c r="D10" s="65"/>
      <c r="E10" s="66"/>
      <c r="F10" s="67"/>
      <c r="G10" s="64"/>
      <c r="H10" s="68" t="s">
        <v>633</v>
      </c>
      <c r="I10" s="69"/>
      <c r="J10" s="69"/>
      <c r="K10" s="34" t="s">
        <v>65</v>
      </c>
      <c r="L10" s="76">
        <v>10</v>
      </c>
      <c r="M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 s="71"/>
      <c r="O10" s="78" t="s">
        <v>633</v>
      </c>
      <c r="P10" s="80">
        <v>44295.44451388889</v>
      </c>
      <c r="Q10" s="78" t="s">
        <v>638</v>
      </c>
      <c r="R10" s="81" t="s">
        <v>956</v>
      </c>
      <c r="S10" s="78" t="s">
        <v>1169</v>
      </c>
      <c r="T10" s="78"/>
      <c r="U10" s="80">
        <v>44295.44451388889</v>
      </c>
      <c r="V10" s="81" t="s">
        <v>1230</v>
      </c>
      <c r="W10" s="78"/>
      <c r="X10" s="78"/>
      <c r="Y10" s="84" t="s">
        <v>1727</v>
      </c>
      <c r="Z10" s="84" t="s">
        <v>2221</v>
      </c>
    </row>
    <row r="11" spans="1:26" ht="15">
      <c r="A11" s="63" t="s">
        <v>192</v>
      </c>
      <c r="B11" s="63" t="s">
        <v>449</v>
      </c>
      <c r="C11" s="64"/>
      <c r="D11" s="65"/>
      <c r="E11" s="66"/>
      <c r="F11" s="67"/>
      <c r="G11" s="64"/>
      <c r="H11" s="68" t="s">
        <v>632</v>
      </c>
      <c r="I11" s="69"/>
      <c r="J11" s="69"/>
      <c r="K11" s="34" t="s">
        <v>65</v>
      </c>
      <c r="L11" s="76">
        <v>11</v>
      </c>
      <c r="M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 s="71"/>
      <c r="O11" s="78" t="s">
        <v>632</v>
      </c>
      <c r="P11" s="80">
        <v>44295.44451388889</v>
      </c>
      <c r="Q11" s="78" t="s">
        <v>638</v>
      </c>
      <c r="R11" s="81" t="s">
        <v>956</v>
      </c>
      <c r="S11" s="78" t="s">
        <v>1169</v>
      </c>
      <c r="T11" s="78"/>
      <c r="U11" s="80">
        <v>44295.44451388889</v>
      </c>
      <c r="V11" s="81" t="s">
        <v>1230</v>
      </c>
      <c r="W11" s="78"/>
      <c r="X11" s="78"/>
      <c r="Y11" s="84" t="s">
        <v>1727</v>
      </c>
      <c r="Z11" s="84" t="s">
        <v>2221</v>
      </c>
    </row>
    <row r="12" spans="1:26" ht="28.8">
      <c r="A12" s="63" t="s">
        <v>193</v>
      </c>
      <c r="B12" s="63" t="s">
        <v>488</v>
      </c>
      <c r="C12" s="64"/>
      <c r="D12" s="65"/>
      <c r="E12" s="66"/>
      <c r="F12" s="67"/>
      <c r="G12" s="64"/>
      <c r="H12" s="50" t="s">
        <v>633</v>
      </c>
      <c r="I12" s="69"/>
      <c r="J12" s="69"/>
      <c r="K12" s="34" t="s">
        <v>65</v>
      </c>
      <c r="L12" s="76">
        <v>12</v>
      </c>
      <c r="M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 s="71"/>
      <c r="O12" s="78" t="s">
        <v>633</v>
      </c>
      <c r="P12" s="80">
        <v>44295.45814814815</v>
      </c>
      <c r="Q12" s="78" t="s">
        <v>636</v>
      </c>
      <c r="R12" s="78"/>
      <c r="S12" s="78"/>
      <c r="T12" s="78" t="s">
        <v>1186</v>
      </c>
      <c r="U12" s="80">
        <v>44295.45814814815</v>
      </c>
      <c r="V12" s="81" t="s">
        <v>1231</v>
      </c>
      <c r="W12" s="78"/>
      <c r="X12" s="78"/>
      <c r="Y12" s="84" t="s">
        <v>1728</v>
      </c>
      <c r="Z12" s="78"/>
    </row>
    <row r="13" spans="1:26" ht="15">
      <c r="A13" s="63" t="s">
        <v>194</v>
      </c>
      <c r="B13" s="63" t="s">
        <v>517</v>
      </c>
      <c r="C13" s="64"/>
      <c r="D13" s="65"/>
      <c r="E13" s="66"/>
      <c r="F13" s="67"/>
      <c r="G13" s="64"/>
      <c r="H13" s="68" t="s">
        <v>633</v>
      </c>
      <c r="I13" s="69"/>
      <c r="J13" s="69"/>
      <c r="K13" s="34" t="s">
        <v>65</v>
      </c>
      <c r="L13" s="76">
        <v>13</v>
      </c>
      <c r="M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 s="71"/>
      <c r="O13" s="78" t="s">
        <v>633</v>
      </c>
      <c r="P13" s="80">
        <v>44295.476377314815</v>
      </c>
      <c r="Q13" s="78" t="s">
        <v>639</v>
      </c>
      <c r="R13" s="78"/>
      <c r="S13" s="78"/>
      <c r="T13" s="78" t="s">
        <v>1187</v>
      </c>
      <c r="U13" s="80">
        <v>44295.476377314815</v>
      </c>
      <c r="V13" s="81" t="s">
        <v>1232</v>
      </c>
      <c r="W13" s="78"/>
      <c r="X13" s="78"/>
      <c r="Y13" s="84" t="s">
        <v>1729</v>
      </c>
      <c r="Z13" s="78"/>
    </row>
    <row r="14" spans="1:26" ht="15">
      <c r="A14" s="63" t="s">
        <v>195</v>
      </c>
      <c r="B14" s="63" t="s">
        <v>527</v>
      </c>
      <c r="C14" s="64"/>
      <c r="D14" s="65"/>
      <c r="E14" s="66"/>
      <c r="F14" s="67"/>
      <c r="G14" s="64"/>
      <c r="H14" s="68" t="s">
        <v>633</v>
      </c>
      <c r="I14" s="69"/>
      <c r="J14" s="69"/>
      <c r="K14" s="34" t="s">
        <v>65</v>
      </c>
      <c r="L14" s="76">
        <v>14</v>
      </c>
      <c r="M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 s="71"/>
      <c r="O14" s="78" t="s">
        <v>633</v>
      </c>
      <c r="P14" s="80">
        <v>44295.62684027778</v>
      </c>
      <c r="Q14" s="78" t="s">
        <v>640</v>
      </c>
      <c r="R14" s="78"/>
      <c r="S14" s="78"/>
      <c r="T14" s="78"/>
      <c r="U14" s="80">
        <v>44295.62684027778</v>
      </c>
      <c r="V14" s="81" t="s">
        <v>1233</v>
      </c>
      <c r="W14" s="78"/>
      <c r="X14" s="78"/>
      <c r="Y14" s="84" t="s">
        <v>1730</v>
      </c>
      <c r="Z14" s="78"/>
    </row>
    <row r="15" spans="1:26" ht="15">
      <c r="A15" s="63" t="s">
        <v>195</v>
      </c>
      <c r="B15" s="63" t="s">
        <v>366</v>
      </c>
      <c r="C15" s="64"/>
      <c r="D15" s="65"/>
      <c r="E15" s="66"/>
      <c r="F15" s="67"/>
      <c r="G15" s="64"/>
      <c r="H15" s="68" t="s">
        <v>633</v>
      </c>
      <c r="I15" s="69"/>
      <c r="J15" s="69"/>
      <c r="K15" s="34" t="s">
        <v>65</v>
      </c>
      <c r="L15" s="76">
        <v>15</v>
      </c>
      <c r="M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 s="71"/>
      <c r="O15" s="78" t="s">
        <v>633</v>
      </c>
      <c r="P15" s="80">
        <v>44295.62684027778</v>
      </c>
      <c r="Q15" s="78" t="s">
        <v>640</v>
      </c>
      <c r="R15" s="78"/>
      <c r="S15" s="78"/>
      <c r="T15" s="78"/>
      <c r="U15" s="80">
        <v>44295.62684027778</v>
      </c>
      <c r="V15" s="81" t="s">
        <v>1233</v>
      </c>
      <c r="W15" s="78"/>
      <c r="X15" s="78"/>
      <c r="Y15" s="84" t="s">
        <v>1730</v>
      </c>
      <c r="Z15" s="78"/>
    </row>
    <row r="16" spans="1:26" ht="15">
      <c r="A16" s="63" t="s">
        <v>195</v>
      </c>
      <c r="B16" s="63" t="s">
        <v>365</v>
      </c>
      <c r="C16" s="64"/>
      <c r="D16" s="65"/>
      <c r="E16" s="66"/>
      <c r="F16" s="67"/>
      <c r="G16" s="64"/>
      <c r="H16" s="68" t="s">
        <v>633</v>
      </c>
      <c r="I16" s="69"/>
      <c r="J16" s="69"/>
      <c r="K16" s="34" t="s">
        <v>65</v>
      </c>
      <c r="L16" s="76">
        <v>16</v>
      </c>
      <c r="M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 s="71"/>
      <c r="O16" s="78" t="s">
        <v>633</v>
      </c>
      <c r="P16" s="80">
        <v>44295.62684027778</v>
      </c>
      <c r="Q16" s="78" t="s">
        <v>640</v>
      </c>
      <c r="R16" s="78"/>
      <c r="S16" s="78"/>
      <c r="T16" s="78"/>
      <c r="U16" s="80">
        <v>44295.62684027778</v>
      </c>
      <c r="V16" s="81" t="s">
        <v>1233</v>
      </c>
      <c r="W16" s="78"/>
      <c r="X16" s="78"/>
      <c r="Y16" s="84" t="s">
        <v>1730</v>
      </c>
      <c r="Z16" s="78"/>
    </row>
    <row r="17" spans="1:26" ht="15">
      <c r="A17" s="63" t="s">
        <v>196</v>
      </c>
      <c r="B17" s="63" t="s">
        <v>528</v>
      </c>
      <c r="C17" s="64"/>
      <c r="D17" s="65"/>
      <c r="E17" s="66"/>
      <c r="F17" s="67"/>
      <c r="G17" s="64"/>
      <c r="H17" s="68" t="s">
        <v>632</v>
      </c>
      <c r="I17" s="69"/>
      <c r="J17" s="69"/>
      <c r="K17" s="34" t="s">
        <v>65</v>
      </c>
      <c r="L17" s="76">
        <v>17</v>
      </c>
      <c r="M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 s="71"/>
      <c r="O17" s="78" t="s">
        <v>632</v>
      </c>
      <c r="P17" s="80">
        <v>44295.70484953704</v>
      </c>
      <c r="Q17" s="78" t="s">
        <v>641</v>
      </c>
      <c r="R17" s="81" t="s">
        <v>957</v>
      </c>
      <c r="S17" s="78" t="s">
        <v>1169</v>
      </c>
      <c r="T17" s="78"/>
      <c r="U17" s="80">
        <v>44295.70484953704</v>
      </c>
      <c r="V17" s="81" t="s">
        <v>1234</v>
      </c>
      <c r="W17" s="78"/>
      <c r="X17" s="78"/>
      <c r="Y17" s="84" t="s">
        <v>1731</v>
      </c>
      <c r="Z17" s="84" t="s">
        <v>2222</v>
      </c>
    </row>
    <row r="18" spans="1:26" ht="15">
      <c r="A18" s="63" t="s">
        <v>196</v>
      </c>
      <c r="B18" s="63" t="s">
        <v>529</v>
      </c>
      <c r="C18" s="64"/>
      <c r="D18" s="65"/>
      <c r="E18" s="66"/>
      <c r="F18" s="67"/>
      <c r="G18" s="64"/>
      <c r="H18" s="68" t="s">
        <v>633</v>
      </c>
      <c r="I18" s="69"/>
      <c r="J18" s="69"/>
      <c r="K18" s="34" t="s">
        <v>65</v>
      </c>
      <c r="L18" s="76">
        <v>18</v>
      </c>
      <c r="M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 s="71"/>
      <c r="O18" s="78" t="s">
        <v>633</v>
      </c>
      <c r="P18" s="80">
        <v>44295.70484953704</v>
      </c>
      <c r="Q18" s="78" t="s">
        <v>641</v>
      </c>
      <c r="R18" s="81" t="s">
        <v>957</v>
      </c>
      <c r="S18" s="78" t="s">
        <v>1169</v>
      </c>
      <c r="T18" s="78"/>
      <c r="U18" s="80">
        <v>44295.70484953704</v>
      </c>
      <c r="V18" s="81" t="s">
        <v>1234</v>
      </c>
      <c r="W18" s="78"/>
      <c r="X18" s="78"/>
      <c r="Y18" s="84" t="s">
        <v>1731</v>
      </c>
      <c r="Z18" s="84" t="s">
        <v>2222</v>
      </c>
    </row>
    <row r="19" spans="1:26" ht="15">
      <c r="A19" s="63" t="s">
        <v>197</v>
      </c>
      <c r="B19" s="63" t="s">
        <v>197</v>
      </c>
      <c r="C19" s="64"/>
      <c r="D19" s="65"/>
      <c r="E19" s="66"/>
      <c r="F19" s="67"/>
      <c r="G19" s="64"/>
      <c r="H19" s="68" t="s">
        <v>178</v>
      </c>
      <c r="I19" s="69"/>
      <c r="J19" s="69"/>
      <c r="K19" s="34" t="s">
        <v>65</v>
      </c>
      <c r="L19" s="76">
        <v>19</v>
      </c>
      <c r="M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 s="71"/>
      <c r="O19" s="78" t="s">
        <v>178</v>
      </c>
      <c r="P19" s="80">
        <v>44295.79109953704</v>
      </c>
      <c r="Q19" s="78" t="s">
        <v>642</v>
      </c>
      <c r="R19" s="81" t="s">
        <v>958</v>
      </c>
      <c r="S19" s="78" t="s">
        <v>1169</v>
      </c>
      <c r="T19" s="78"/>
      <c r="U19" s="80">
        <v>44295.79109953704</v>
      </c>
      <c r="V19" s="81" t="s">
        <v>1235</v>
      </c>
      <c r="W19" s="78"/>
      <c r="X19" s="78"/>
      <c r="Y19" s="84" t="s">
        <v>1732</v>
      </c>
      <c r="Z19" s="84" t="s">
        <v>2223</v>
      </c>
    </row>
    <row r="20" spans="1:26" ht="15">
      <c r="A20" s="63" t="s">
        <v>198</v>
      </c>
      <c r="B20" s="63" t="s">
        <v>530</v>
      </c>
      <c r="C20" s="64"/>
      <c r="D20" s="65"/>
      <c r="E20" s="66"/>
      <c r="F20" s="67"/>
      <c r="G20" s="64"/>
      <c r="H20" s="68" t="s">
        <v>633</v>
      </c>
      <c r="I20" s="69"/>
      <c r="J20" s="69"/>
      <c r="K20" s="34" t="s">
        <v>65</v>
      </c>
      <c r="L20" s="76">
        <v>20</v>
      </c>
      <c r="M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 s="71"/>
      <c r="O20" s="78" t="s">
        <v>633</v>
      </c>
      <c r="P20" s="80">
        <v>44295.84118055556</v>
      </c>
      <c r="Q20" s="78" t="s">
        <v>643</v>
      </c>
      <c r="R20" s="81" t="s">
        <v>959</v>
      </c>
      <c r="S20" s="78" t="s">
        <v>1169</v>
      </c>
      <c r="T20" s="78"/>
      <c r="U20" s="80">
        <v>44295.84118055556</v>
      </c>
      <c r="V20" s="81" t="s">
        <v>1236</v>
      </c>
      <c r="W20" s="78"/>
      <c r="X20" s="78"/>
      <c r="Y20" s="84" t="s">
        <v>1733</v>
      </c>
      <c r="Z20" s="84" t="s">
        <v>2224</v>
      </c>
    </row>
    <row r="21" spans="1:26" ht="15">
      <c r="A21" s="63" t="s">
        <v>198</v>
      </c>
      <c r="B21" s="63" t="s">
        <v>253</v>
      </c>
      <c r="C21" s="64"/>
      <c r="D21" s="65"/>
      <c r="E21" s="66"/>
      <c r="F21" s="67"/>
      <c r="G21" s="64"/>
      <c r="H21" s="68" t="s">
        <v>633</v>
      </c>
      <c r="I21" s="69"/>
      <c r="J21" s="69"/>
      <c r="K21" s="34" t="s">
        <v>65</v>
      </c>
      <c r="L21" s="76">
        <v>21</v>
      </c>
      <c r="M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 s="71"/>
      <c r="O21" s="78" t="s">
        <v>633</v>
      </c>
      <c r="P21" s="80">
        <v>44295.84118055556</v>
      </c>
      <c r="Q21" s="78" t="s">
        <v>643</v>
      </c>
      <c r="R21" s="81" t="s">
        <v>959</v>
      </c>
      <c r="S21" s="78" t="s">
        <v>1169</v>
      </c>
      <c r="T21" s="78"/>
      <c r="U21" s="80">
        <v>44295.84118055556</v>
      </c>
      <c r="V21" s="81" t="s">
        <v>1236</v>
      </c>
      <c r="W21" s="78"/>
      <c r="X21" s="78"/>
      <c r="Y21" s="84" t="s">
        <v>1733</v>
      </c>
      <c r="Z21" s="84" t="s">
        <v>2224</v>
      </c>
    </row>
    <row r="22" spans="1:26" ht="15">
      <c r="A22" s="63" t="s">
        <v>199</v>
      </c>
      <c r="B22" s="63" t="s">
        <v>531</v>
      </c>
      <c r="C22" s="64"/>
      <c r="D22" s="65"/>
      <c r="E22" s="66"/>
      <c r="F22" s="67"/>
      <c r="G22" s="64"/>
      <c r="H22" s="68" t="s">
        <v>633</v>
      </c>
      <c r="I22" s="69"/>
      <c r="J22" s="69"/>
      <c r="K22" s="34" t="s">
        <v>65</v>
      </c>
      <c r="L22" s="76">
        <v>22</v>
      </c>
      <c r="M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 s="71"/>
      <c r="O22" s="78" t="s">
        <v>633</v>
      </c>
      <c r="P22" s="80">
        <v>44295.885104166664</v>
      </c>
      <c r="Q22" s="78" t="s">
        <v>644</v>
      </c>
      <c r="R22" s="81" t="s">
        <v>960</v>
      </c>
      <c r="S22" s="78" t="s">
        <v>1170</v>
      </c>
      <c r="T22" s="78"/>
      <c r="U22" s="80">
        <v>44295.885104166664</v>
      </c>
      <c r="V22" s="81" t="s">
        <v>1237</v>
      </c>
      <c r="W22" s="78"/>
      <c r="X22" s="78"/>
      <c r="Y22" s="84" t="s">
        <v>1734</v>
      </c>
      <c r="Z22" s="78"/>
    </row>
    <row r="23" spans="1:26" ht="15">
      <c r="A23" s="63" t="s">
        <v>200</v>
      </c>
      <c r="B23" s="63" t="s">
        <v>527</v>
      </c>
      <c r="C23" s="64"/>
      <c r="D23" s="65"/>
      <c r="E23" s="66"/>
      <c r="F23" s="67"/>
      <c r="G23" s="64"/>
      <c r="H23" s="68" t="s">
        <v>633</v>
      </c>
      <c r="I23" s="69"/>
      <c r="J23" s="69"/>
      <c r="K23" s="34" t="s">
        <v>65</v>
      </c>
      <c r="L23" s="76">
        <v>23</v>
      </c>
      <c r="M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 s="71"/>
      <c r="O23" s="78" t="s">
        <v>633</v>
      </c>
      <c r="P23" s="80">
        <v>44295.596608796295</v>
      </c>
      <c r="Q23" s="78" t="s">
        <v>645</v>
      </c>
      <c r="R23" s="81" t="s">
        <v>961</v>
      </c>
      <c r="S23" s="78" t="s">
        <v>1169</v>
      </c>
      <c r="T23" s="78"/>
      <c r="U23" s="80">
        <v>44295.596608796295</v>
      </c>
      <c r="V23" s="81" t="s">
        <v>1238</v>
      </c>
      <c r="W23" s="78"/>
      <c r="X23" s="78"/>
      <c r="Y23" s="84" t="s">
        <v>1735</v>
      </c>
      <c r="Z23" s="78"/>
    </row>
    <row r="24" spans="1:26" ht="15">
      <c r="A24" s="63" t="s">
        <v>201</v>
      </c>
      <c r="B24" s="63" t="s">
        <v>200</v>
      </c>
      <c r="C24" s="64"/>
      <c r="D24" s="65"/>
      <c r="E24" s="66"/>
      <c r="F24" s="67"/>
      <c r="G24" s="64"/>
      <c r="H24" s="68" t="s">
        <v>633</v>
      </c>
      <c r="I24" s="69"/>
      <c r="J24" s="69"/>
      <c r="K24" s="34" t="s">
        <v>65</v>
      </c>
      <c r="L24" s="76">
        <v>24</v>
      </c>
      <c r="M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 s="71"/>
      <c r="O24" s="78" t="s">
        <v>633</v>
      </c>
      <c r="P24" s="80">
        <v>44296.18136574074</v>
      </c>
      <c r="Q24" s="78" t="s">
        <v>646</v>
      </c>
      <c r="R24" s="78"/>
      <c r="S24" s="78"/>
      <c r="T24" s="78"/>
      <c r="U24" s="80">
        <v>44296.18136574074</v>
      </c>
      <c r="V24" s="81" t="s">
        <v>1239</v>
      </c>
      <c r="W24" s="78"/>
      <c r="X24" s="78"/>
      <c r="Y24" s="84" t="s">
        <v>1736</v>
      </c>
      <c r="Z24" s="78"/>
    </row>
    <row r="25" spans="1:26" ht="15">
      <c r="A25" s="63" t="s">
        <v>201</v>
      </c>
      <c r="B25" s="63" t="s">
        <v>527</v>
      </c>
      <c r="C25" s="64"/>
      <c r="D25" s="65"/>
      <c r="E25" s="66"/>
      <c r="F25" s="67"/>
      <c r="G25" s="64"/>
      <c r="H25" s="68" t="s">
        <v>633</v>
      </c>
      <c r="I25" s="69"/>
      <c r="J25" s="69"/>
      <c r="K25" s="34" t="s">
        <v>65</v>
      </c>
      <c r="L25" s="76">
        <v>25</v>
      </c>
      <c r="M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 s="71"/>
      <c r="O25" s="78" t="s">
        <v>633</v>
      </c>
      <c r="P25" s="80">
        <v>44296.18136574074</v>
      </c>
      <c r="Q25" s="78" t="s">
        <v>646</v>
      </c>
      <c r="R25" s="78"/>
      <c r="S25" s="78"/>
      <c r="T25" s="78"/>
      <c r="U25" s="80">
        <v>44296.18136574074</v>
      </c>
      <c r="V25" s="81" t="s">
        <v>1239</v>
      </c>
      <c r="W25" s="78"/>
      <c r="X25" s="78"/>
      <c r="Y25" s="84" t="s">
        <v>1736</v>
      </c>
      <c r="Z25" s="78"/>
    </row>
    <row r="26" spans="1:26" ht="28.8">
      <c r="A26" s="63" t="s">
        <v>202</v>
      </c>
      <c r="B26" s="63" t="s">
        <v>532</v>
      </c>
      <c r="C26" s="64"/>
      <c r="D26" s="65"/>
      <c r="E26" s="66"/>
      <c r="F26" s="67"/>
      <c r="G26" s="64"/>
      <c r="H26" s="50" t="s">
        <v>633</v>
      </c>
      <c r="I26" s="69"/>
      <c r="J26" s="69"/>
      <c r="K26" s="34" t="s">
        <v>65</v>
      </c>
      <c r="L26" s="76">
        <v>26</v>
      </c>
      <c r="M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 s="71"/>
      <c r="O26" s="78" t="s">
        <v>633</v>
      </c>
      <c r="P26" s="80">
        <v>44296.310625</v>
      </c>
      <c r="Q26" s="78" t="s">
        <v>647</v>
      </c>
      <c r="R26" s="81" t="s">
        <v>962</v>
      </c>
      <c r="S26" s="78" t="s">
        <v>1169</v>
      </c>
      <c r="T26" s="78"/>
      <c r="U26" s="80">
        <v>44296.310625</v>
      </c>
      <c r="V26" s="81" t="s">
        <v>1240</v>
      </c>
      <c r="W26" s="78"/>
      <c r="X26" s="78"/>
      <c r="Y26" s="84" t="s">
        <v>1737</v>
      </c>
      <c r="Z26" s="84" t="s">
        <v>2225</v>
      </c>
    </row>
    <row r="27" spans="1:26" ht="28.8">
      <c r="A27" s="63" t="s">
        <v>202</v>
      </c>
      <c r="B27" s="63" t="s">
        <v>533</v>
      </c>
      <c r="C27" s="64"/>
      <c r="D27" s="65"/>
      <c r="E27" s="66"/>
      <c r="F27" s="67"/>
      <c r="G27" s="64"/>
      <c r="H27" s="50" t="s">
        <v>632</v>
      </c>
      <c r="I27" s="69"/>
      <c r="J27" s="69"/>
      <c r="K27" s="34" t="s">
        <v>65</v>
      </c>
      <c r="L27" s="76">
        <v>27</v>
      </c>
      <c r="M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 s="71"/>
      <c r="O27" s="78" t="s">
        <v>632</v>
      </c>
      <c r="P27" s="80">
        <v>44296.310625</v>
      </c>
      <c r="Q27" s="78" t="s">
        <v>647</v>
      </c>
      <c r="R27" s="81" t="s">
        <v>962</v>
      </c>
      <c r="S27" s="78" t="s">
        <v>1169</v>
      </c>
      <c r="T27" s="78"/>
      <c r="U27" s="80">
        <v>44296.310625</v>
      </c>
      <c r="V27" s="81" t="s">
        <v>1240</v>
      </c>
      <c r="W27" s="78"/>
      <c r="X27" s="78"/>
      <c r="Y27" s="84" t="s">
        <v>1737</v>
      </c>
      <c r="Z27" s="84" t="s">
        <v>2225</v>
      </c>
    </row>
    <row r="28" spans="1:26" ht="15">
      <c r="A28" s="63" t="s">
        <v>203</v>
      </c>
      <c r="B28" s="63" t="s">
        <v>534</v>
      </c>
      <c r="C28" s="64"/>
      <c r="D28" s="65"/>
      <c r="E28" s="66"/>
      <c r="F28" s="67"/>
      <c r="G28" s="64"/>
      <c r="H28" s="68" t="s">
        <v>632</v>
      </c>
      <c r="I28" s="69"/>
      <c r="J28" s="69"/>
      <c r="K28" s="34" t="s">
        <v>65</v>
      </c>
      <c r="L28" s="76">
        <v>28</v>
      </c>
      <c r="M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 s="71"/>
      <c r="O28" s="78" t="s">
        <v>632</v>
      </c>
      <c r="P28" s="80">
        <v>44296.31758101852</v>
      </c>
      <c r="Q28" s="78" t="s">
        <v>648</v>
      </c>
      <c r="R28" s="81" t="s">
        <v>963</v>
      </c>
      <c r="S28" s="78" t="s">
        <v>1169</v>
      </c>
      <c r="T28" s="78"/>
      <c r="U28" s="80">
        <v>44296.31758101852</v>
      </c>
      <c r="V28" s="81" t="s">
        <v>1241</v>
      </c>
      <c r="W28" s="78"/>
      <c r="X28" s="78"/>
      <c r="Y28" s="84" t="s">
        <v>1738</v>
      </c>
      <c r="Z28" s="84" t="s">
        <v>2226</v>
      </c>
    </row>
    <row r="29" spans="1:26" ht="15">
      <c r="A29" s="63" t="s">
        <v>204</v>
      </c>
      <c r="B29" s="63" t="s">
        <v>535</v>
      </c>
      <c r="C29" s="64"/>
      <c r="D29" s="65"/>
      <c r="E29" s="66"/>
      <c r="F29" s="67"/>
      <c r="G29" s="64"/>
      <c r="H29" s="68" t="s">
        <v>633</v>
      </c>
      <c r="I29" s="69"/>
      <c r="J29" s="69"/>
      <c r="K29" s="34" t="s">
        <v>65</v>
      </c>
      <c r="L29" s="76">
        <v>29</v>
      </c>
      <c r="M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 s="71"/>
      <c r="O29" s="78" t="s">
        <v>633</v>
      </c>
      <c r="P29" s="80">
        <v>44296.33629629629</v>
      </c>
      <c r="Q29" s="78" t="s">
        <v>649</v>
      </c>
      <c r="R29" s="78"/>
      <c r="S29" s="78"/>
      <c r="T29" s="78"/>
      <c r="U29" s="80">
        <v>44296.33629629629</v>
      </c>
      <c r="V29" s="81" t="s">
        <v>1242</v>
      </c>
      <c r="W29" s="78"/>
      <c r="X29" s="78"/>
      <c r="Y29" s="84" t="s">
        <v>1739</v>
      </c>
      <c r="Z29" s="78"/>
    </row>
    <row r="30" spans="1:26" ht="15">
      <c r="A30" s="63" t="s">
        <v>205</v>
      </c>
      <c r="B30" s="63" t="s">
        <v>536</v>
      </c>
      <c r="C30" s="64"/>
      <c r="D30" s="65"/>
      <c r="E30" s="66"/>
      <c r="F30" s="67"/>
      <c r="G30" s="64"/>
      <c r="H30" s="68" t="s">
        <v>633</v>
      </c>
      <c r="I30" s="69"/>
      <c r="J30" s="69"/>
      <c r="K30" s="34" t="s">
        <v>65</v>
      </c>
      <c r="L30" s="76">
        <v>30</v>
      </c>
      <c r="M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 s="71"/>
      <c r="O30" s="78" t="s">
        <v>633</v>
      </c>
      <c r="P30" s="80">
        <v>44296.3578125</v>
      </c>
      <c r="Q30" s="78" t="s">
        <v>650</v>
      </c>
      <c r="R30" s="81" t="s">
        <v>964</v>
      </c>
      <c r="S30" s="78" t="s">
        <v>1169</v>
      </c>
      <c r="T30" s="78"/>
      <c r="U30" s="80">
        <v>44296.3578125</v>
      </c>
      <c r="V30" s="81" t="s">
        <v>1243</v>
      </c>
      <c r="W30" s="78"/>
      <c r="X30" s="78"/>
      <c r="Y30" s="84" t="s">
        <v>1740</v>
      </c>
      <c r="Z30" s="84" t="s">
        <v>2227</v>
      </c>
    </row>
    <row r="31" spans="1:26" ht="15">
      <c r="A31" s="63" t="s">
        <v>205</v>
      </c>
      <c r="B31" s="63" t="s">
        <v>537</v>
      </c>
      <c r="C31" s="64"/>
      <c r="D31" s="65"/>
      <c r="E31" s="66"/>
      <c r="F31" s="67"/>
      <c r="G31" s="64"/>
      <c r="H31" s="68" t="s">
        <v>632</v>
      </c>
      <c r="I31" s="69"/>
      <c r="J31" s="69"/>
      <c r="K31" s="34" t="s">
        <v>65</v>
      </c>
      <c r="L31" s="76">
        <v>31</v>
      </c>
      <c r="M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 s="71"/>
      <c r="O31" s="78" t="s">
        <v>632</v>
      </c>
      <c r="P31" s="80">
        <v>44296.3578125</v>
      </c>
      <c r="Q31" s="78" t="s">
        <v>650</v>
      </c>
      <c r="R31" s="81" t="s">
        <v>964</v>
      </c>
      <c r="S31" s="78" t="s">
        <v>1169</v>
      </c>
      <c r="T31" s="78"/>
      <c r="U31" s="80">
        <v>44296.3578125</v>
      </c>
      <c r="V31" s="81" t="s">
        <v>1243</v>
      </c>
      <c r="W31" s="78"/>
      <c r="X31" s="78"/>
      <c r="Y31" s="84" t="s">
        <v>1740</v>
      </c>
      <c r="Z31" s="84" t="s">
        <v>2227</v>
      </c>
    </row>
    <row r="32" spans="1:26" ht="15">
      <c r="A32" s="63" t="s">
        <v>205</v>
      </c>
      <c r="B32" s="63" t="s">
        <v>515</v>
      </c>
      <c r="C32" s="64"/>
      <c r="D32" s="65"/>
      <c r="E32" s="66"/>
      <c r="F32" s="67"/>
      <c r="G32" s="64"/>
      <c r="H32" s="68" t="s">
        <v>633</v>
      </c>
      <c r="I32" s="69"/>
      <c r="J32" s="69"/>
      <c r="K32" s="34" t="s">
        <v>65</v>
      </c>
      <c r="L32" s="76">
        <v>32</v>
      </c>
      <c r="M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 s="71"/>
      <c r="O32" s="78" t="s">
        <v>633</v>
      </c>
      <c r="P32" s="80">
        <v>44296.3578125</v>
      </c>
      <c r="Q32" s="78" t="s">
        <v>650</v>
      </c>
      <c r="R32" s="81" t="s">
        <v>964</v>
      </c>
      <c r="S32" s="78" t="s">
        <v>1169</v>
      </c>
      <c r="T32" s="78"/>
      <c r="U32" s="80">
        <v>44296.3578125</v>
      </c>
      <c r="V32" s="81" t="s">
        <v>1243</v>
      </c>
      <c r="W32" s="78"/>
      <c r="X32" s="78"/>
      <c r="Y32" s="84" t="s">
        <v>1740</v>
      </c>
      <c r="Z32" s="84" t="s">
        <v>2227</v>
      </c>
    </row>
    <row r="33" spans="1:26" ht="15">
      <c r="A33" s="63" t="s">
        <v>206</v>
      </c>
      <c r="B33" s="63" t="s">
        <v>206</v>
      </c>
      <c r="C33" s="64"/>
      <c r="D33" s="65"/>
      <c r="E33" s="66"/>
      <c r="F33" s="67"/>
      <c r="G33" s="64"/>
      <c r="H33" s="68" t="s">
        <v>178</v>
      </c>
      <c r="I33" s="69"/>
      <c r="J33" s="69"/>
      <c r="K33" s="34" t="s">
        <v>65</v>
      </c>
      <c r="L33" s="76">
        <v>33</v>
      </c>
      <c r="M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 s="71"/>
      <c r="O33" s="78" t="s">
        <v>178</v>
      </c>
      <c r="P33" s="80">
        <v>44296.36701388889</v>
      </c>
      <c r="Q33" s="81" t="s">
        <v>651</v>
      </c>
      <c r="R33" s="81" t="s">
        <v>965</v>
      </c>
      <c r="S33" s="78" t="s">
        <v>1171</v>
      </c>
      <c r="T33" s="78"/>
      <c r="U33" s="80">
        <v>44296.36701388889</v>
      </c>
      <c r="V33" s="81" t="s">
        <v>1244</v>
      </c>
      <c r="W33" s="78"/>
      <c r="X33" s="78"/>
      <c r="Y33" s="84" t="s">
        <v>1741</v>
      </c>
      <c r="Z33" s="78"/>
    </row>
    <row r="34" spans="1:26" ht="15">
      <c r="A34" s="63" t="s">
        <v>207</v>
      </c>
      <c r="B34" s="63" t="s">
        <v>527</v>
      </c>
      <c r="C34" s="64"/>
      <c r="D34" s="65"/>
      <c r="E34" s="66"/>
      <c r="F34" s="67"/>
      <c r="G34" s="64"/>
      <c r="H34" s="68" t="s">
        <v>633</v>
      </c>
      <c r="I34" s="69"/>
      <c r="J34" s="69"/>
      <c r="K34" s="34" t="s">
        <v>65</v>
      </c>
      <c r="L34" s="76">
        <v>34</v>
      </c>
      <c r="M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 s="71"/>
      <c r="O34" s="78" t="s">
        <v>633</v>
      </c>
      <c r="P34" s="80">
        <v>44296.387349537035</v>
      </c>
      <c r="Q34" s="78" t="s">
        <v>640</v>
      </c>
      <c r="R34" s="78"/>
      <c r="S34" s="78"/>
      <c r="T34" s="78"/>
      <c r="U34" s="80">
        <v>44296.387349537035</v>
      </c>
      <c r="V34" s="81" t="s">
        <v>1245</v>
      </c>
      <c r="W34" s="78"/>
      <c r="X34" s="78"/>
      <c r="Y34" s="84" t="s">
        <v>1742</v>
      </c>
      <c r="Z34" s="78"/>
    </row>
    <row r="35" spans="1:26" ht="15">
      <c r="A35" s="63" t="s">
        <v>207</v>
      </c>
      <c r="B35" s="63" t="s">
        <v>366</v>
      </c>
      <c r="C35" s="64"/>
      <c r="D35" s="65"/>
      <c r="E35" s="66"/>
      <c r="F35" s="67"/>
      <c r="G35" s="64"/>
      <c r="H35" s="68" t="s">
        <v>633</v>
      </c>
      <c r="I35" s="69"/>
      <c r="J35" s="69"/>
      <c r="K35" s="34" t="s">
        <v>65</v>
      </c>
      <c r="L35" s="76">
        <v>35</v>
      </c>
      <c r="M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 s="71"/>
      <c r="O35" s="78" t="s">
        <v>633</v>
      </c>
      <c r="P35" s="80">
        <v>44296.387349537035</v>
      </c>
      <c r="Q35" s="78" t="s">
        <v>640</v>
      </c>
      <c r="R35" s="78"/>
      <c r="S35" s="78"/>
      <c r="T35" s="78"/>
      <c r="U35" s="80">
        <v>44296.387349537035</v>
      </c>
      <c r="V35" s="81" t="s">
        <v>1245</v>
      </c>
      <c r="W35" s="78"/>
      <c r="X35" s="78"/>
      <c r="Y35" s="84" t="s">
        <v>1742</v>
      </c>
      <c r="Z35" s="78"/>
    </row>
    <row r="36" spans="1:26" ht="15">
      <c r="A36" s="63" t="s">
        <v>207</v>
      </c>
      <c r="B36" s="63" t="s">
        <v>365</v>
      </c>
      <c r="C36" s="64"/>
      <c r="D36" s="65"/>
      <c r="E36" s="66"/>
      <c r="F36" s="67"/>
      <c r="G36" s="64"/>
      <c r="H36" s="68" t="s">
        <v>633</v>
      </c>
      <c r="I36" s="69"/>
      <c r="J36" s="69"/>
      <c r="K36" s="34" t="s">
        <v>65</v>
      </c>
      <c r="L36" s="76">
        <v>36</v>
      </c>
      <c r="M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 s="71"/>
      <c r="O36" s="78" t="s">
        <v>633</v>
      </c>
      <c r="P36" s="80">
        <v>44296.387349537035</v>
      </c>
      <c r="Q36" s="78" t="s">
        <v>640</v>
      </c>
      <c r="R36" s="78"/>
      <c r="S36" s="78"/>
      <c r="T36" s="78"/>
      <c r="U36" s="80">
        <v>44296.387349537035</v>
      </c>
      <c r="V36" s="81" t="s">
        <v>1245</v>
      </c>
      <c r="W36" s="78"/>
      <c r="X36" s="78"/>
      <c r="Y36" s="84" t="s">
        <v>1742</v>
      </c>
      <c r="Z36" s="78"/>
    </row>
    <row r="37" spans="1:26" ht="15">
      <c r="A37" s="63" t="s">
        <v>208</v>
      </c>
      <c r="B37" s="63" t="s">
        <v>208</v>
      </c>
      <c r="C37" s="64"/>
      <c r="D37" s="65"/>
      <c r="E37" s="66"/>
      <c r="F37" s="67"/>
      <c r="G37" s="64"/>
      <c r="H37" s="50" t="s">
        <v>178</v>
      </c>
      <c r="I37" s="69"/>
      <c r="J37" s="69"/>
      <c r="K37" s="34" t="s">
        <v>65</v>
      </c>
      <c r="L37" s="76">
        <v>37</v>
      </c>
      <c r="M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 s="71"/>
      <c r="O37" s="78" t="s">
        <v>178</v>
      </c>
      <c r="P37" s="80">
        <v>44296.46320601852</v>
      </c>
      <c r="Q37" s="78" t="s">
        <v>652</v>
      </c>
      <c r="R37" s="78" t="s">
        <v>966</v>
      </c>
      <c r="S37" s="78" t="s">
        <v>1172</v>
      </c>
      <c r="T37" s="78"/>
      <c r="U37" s="80">
        <v>44296.46320601852</v>
      </c>
      <c r="V37" s="81" t="s">
        <v>1246</v>
      </c>
      <c r="W37" s="78"/>
      <c r="X37" s="78"/>
      <c r="Y37" s="84" t="s">
        <v>1743</v>
      </c>
      <c r="Z37" s="84" t="s">
        <v>2228</v>
      </c>
    </row>
    <row r="38" spans="1:26" ht="15">
      <c r="A38" s="63" t="s">
        <v>209</v>
      </c>
      <c r="B38" s="63" t="s">
        <v>488</v>
      </c>
      <c r="C38" s="64"/>
      <c r="D38" s="65"/>
      <c r="E38" s="66"/>
      <c r="F38" s="67"/>
      <c r="G38" s="64"/>
      <c r="H38" s="68" t="s">
        <v>633</v>
      </c>
      <c r="I38" s="69"/>
      <c r="J38" s="69"/>
      <c r="K38" s="34" t="s">
        <v>65</v>
      </c>
      <c r="L38" s="76">
        <v>38</v>
      </c>
      <c r="M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 s="71"/>
      <c r="O38" s="78" t="s">
        <v>633</v>
      </c>
      <c r="P38" s="80">
        <v>44296.35888888889</v>
      </c>
      <c r="Q38" s="78" t="s">
        <v>653</v>
      </c>
      <c r="R38" s="78"/>
      <c r="S38" s="78"/>
      <c r="T38" s="78" t="s">
        <v>1186</v>
      </c>
      <c r="U38" s="80">
        <v>44296.35888888889</v>
      </c>
      <c r="V38" s="81" t="s">
        <v>1247</v>
      </c>
      <c r="W38" s="78"/>
      <c r="X38" s="78"/>
      <c r="Y38" s="84" t="s">
        <v>1744</v>
      </c>
      <c r="Z38" s="78"/>
    </row>
    <row r="39" spans="1:26" ht="15">
      <c r="A39" s="63" t="s">
        <v>209</v>
      </c>
      <c r="B39" s="63" t="s">
        <v>488</v>
      </c>
      <c r="C39" s="64"/>
      <c r="D39" s="65"/>
      <c r="E39" s="66"/>
      <c r="F39" s="67"/>
      <c r="G39" s="64"/>
      <c r="H39" s="68" t="s">
        <v>633</v>
      </c>
      <c r="I39" s="69"/>
      <c r="J39" s="69"/>
      <c r="K39" s="34" t="s">
        <v>65</v>
      </c>
      <c r="L39" s="76">
        <v>39</v>
      </c>
      <c r="M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 s="71"/>
      <c r="O39" s="78" t="s">
        <v>633</v>
      </c>
      <c r="P39" s="80">
        <v>44296.548680555556</v>
      </c>
      <c r="Q39" s="78" t="s">
        <v>654</v>
      </c>
      <c r="R39" s="78"/>
      <c r="S39" s="78"/>
      <c r="T39" s="78" t="s">
        <v>1188</v>
      </c>
      <c r="U39" s="80">
        <v>44296.548680555556</v>
      </c>
      <c r="V39" s="81" t="s">
        <v>1248</v>
      </c>
      <c r="W39" s="78"/>
      <c r="X39" s="78"/>
      <c r="Y39" s="84" t="s">
        <v>1745</v>
      </c>
      <c r="Z39" s="78"/>
    </row>
    <row r="40" spans="1:26" ht="28.8">
      <c r="A40" s="63" t="s">
        <v>210</v>
      </c>
      <c r="B40" s="63" t="s">
        <v>211</v>
      </c>
      <c r="C40" s="64"/>
      <c r="D40" s="65"/>
      <c r="E40" s="66"/>
      <c r="F40" s="67"/>
      <c r="G40" s="64"/>
      <c r="H40" s="50" t="s">
        <v>633</v>
      </c>
      <c r="I40" s="69"/>
      <c r="J40" s="69"/>
      <c r="K40" s="34" t="s">
        <v>65</v>
      </c>
      <c r="L40" s="76">
        <v>40</v>
      </c>
      <c r="M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 s="71"/>
      <c r="O40" s="78" t="s">
        <v>633</v>
      </c>
      <c r="P40" s="80">
        <v>44296.58681712963</v>
      </c>
      <c r="Q40" s="78" t="s">
        <v>655</v>
      </c>
      <c r="R40" s="78"/>
      <c r="S40" s="78"/>
      <c r="T40" s="78"/>
      <c r="U40" s="80">
        <v>44296.58681712963</v>
      </c>
      <c r="V40" s="81" t="s">
        <v>1249</v>
      </c>
      <c r="W40" s="78"/>
      <c r="X40" s="78"/>
      <c r="Y40" s="84" t="s">
        <v>1746</v>
      </c>
      <c r="Z40" s="78"/>
    </row>
    <row r="41" spans="1:26" ht="15">
      <c r="A41" s="63" t="s">
        <v>211</v>
      </c>
      <c r="B41" s="63" t="s">
        <v>211</v>
      </c>
      <c r="C41" s="64"/>
      <c r="D41" s="65"/>
      <c r="E41" s="66"/>
      <c r="F41" s="67"/>
      <c r="G41" s="64"/>
      <c r="H41" s="50" t="s">
        <v>178</v>
      </c>
      <c r="I41" s="69"/>
      <c r="J41" s="69"/>
      <c r="K41" s="34" t="s">
        <v>65</v>
      </c>
      <c r="L41" s="76">
        <v>41</v>
      </c>
      <c r="M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 s="71"/>
      <c r="O41" s="78" t="s">
        <v>178</v>
      </c>
      <c r="P41" s="80">
        <v>44296.47484953704</v>
      </c>
      <c r="Q41" s="78" t="s">
        <v>656</v>
      </c>
      <c r="R41" s="81" t="s">
        <v>967</v>
      </c>
      <c r="S41" s="78" t="s">
        <v>1169</v>
      </c>
      <c r="T41" s="78"/>
      <c r="U41" s="80">
        <v>44296.47484953704</v>
      </c>
      <c r="V41" s="81" t="s">
        <v>1250</v>
      </c>
      <c r="W41" s="78"/>
      <c r="X41" s="78"/>
      <c r="Y41" s="84" t="s">
        <v>1747</v>
      </c>
      <c r="Z41" s="78"/>
    </row>
    <row r="42" spans="1:26" ht="28.8">
      <c r="A42" s="63" t="s">
        <v>212</v>
      </c>
      <c r="B42" s="63" t="s">
        <v>211</v>
      </c>
      <c r="C42" s="64"/>
      <c r="D42" s="65"/>
      <c r="E42" s="66"/>
      <c r="F42" s="67"/>
      <c r="G42" s="64"/>
      <c r="H42" s="50" t="s">
        <v>633</v>
      </c>
      <c r="I42" s="69"/>
      <c r="J42" s="69"/>
      <c r="K42" s="34" t="s">
        <v>65</v>
      </c>
      <c r="L42" s="76">
        <v>42</v>
      </c>
      <c r="M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 s="71"/>
      <c r="O42" s="78" t="s">
        <v>633</v>
      </c>
      <c r="P42" s="80">
        <v>44296.5871412037</v>
      </c>
      <c r="Q42" s="78" t="s">
        <v>655</v>
      </c>
      <c r="R42" s="78"/>
      <c r="S42" s="78"/>
      <c r="T42" s="78"/>
      <c r="U42" s="80">
        <v>44296.5871412037</v>
      </c>
      <c r="V42" s="81" t="s">
        <v>1251</v>
      </c>
      <c r="W42" s="78"/>
      <c r="X42" s="78"/>
      <c r="Y42" s="84" t="s">
        <v>1748</v>
      </c>
      <c r="Z42" s="78"/>
    </row>
    <row r="43" spans="1:26" ht="15">
      <c r="A43" s="63" t="s">
        <v>213</v>
      </c>
      <c r="B43" s="63" t="s">
        <v>488</v>
      </c>
      <c r="C43" s="64"/>
      <c r="D43" s="65"/>
      <c r="E43" s="66"/>
      <c r="F43" s="67"/>
      <c r="G43" s="64"/>
      <c r="H43" s="68" t="s">
        <v>633</v>
      </c>
      <c r="I43" s="69"/>
      <c r="J43" s="69"/>
      <c r="K43" s="34" t="s">
        <v>65</v>
      </c>
      <c r="L43" s="76">
        <v>43</v>
      </c>
      <c r="M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 s="71"/>
      <c r="O43" s="78" t="s">
        <v>633</v>
      </c>
      <c r="P43" s="80">
        <v>44296.592673611114</v>
      </c>
      <c r="Q43" s="78" t="s">
        <v>654</v>
      </c>
      <c r="R43" s="78"/>
      <c r="S43" s="78"/>
      <c r="T43" s="78" t="s">
        <v>1188</v>
      </c>
      <c r="U43" s="80">
        <v>44296.592673611114</v>
      </c>
      <c r="V43" s="81" t="s">
        <v>1252</v>
      </c>
      <c r="W43" s="78"/>
      <c r="X43" s="78"/>
      <c r="Y43" s="84" t="s">
        <v>1749</v>
      </c>
      <c r="Z43" s="78"/>
    </row>
    <row r="44" spans="1:26" ht="15">
      <c r="A44" s="63" t="s">
        <v>214</v>
      </c>
      <c r="B44" s="63" t="s">
        <v>215</v>
      </c>
      <c r="C44" s="64"/>
      <c r="D44" s="65"/>
      <c r="E44" s="66"/>
      <c r="F44" s="67"/>
      <c r="G44" s="64"/>
      <c r="H44" s="68" t="s">
        <v>633</v>
      </c>
      <c r="I44" s="69"/>
      <c r="J44" s="69"/>
      <c r="K44" s="34" t="s">
        <v>66</v>
      </c>
      <c r="L44" s="76">
        <v>44</v>
      </c>
      <c r="M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 s="71"/>
      <c r="O44" s="78" t="s">
        <v>633</v>
      </c>
      <c r="P44" s="80">
        <v>44295.33541666667</v>
      </c>
      <c r="Q44" s="78" t="s">
        <v>657</v>
      </c>
      <c r="R44" s="81" t="s">
        <v>968</v>
      </c>
      <c r="S44" s="78" t="s">
        <v>1169</v>
      </c>
      <c r="T44" s="78"/>
      <c r="U44" s="80">
        <v>44295.33541666667</v>
      </c>
      <c r="V44" s="81" t="s">
        <v>1253</v>
      </c>
      <c r="W44" s="78"/>
      <c r="X44" s="78"/>
      <c r="Y44" s="84" t="s">
        <v>1750</v>
      </c>
      <c r="Z44" s="78"/>
    </row>
    <row r="45" spans="1:26" ht="15">
      <c r="A45" s="63" t="s">
        <v>215</v>
      </c>
      <c r="B45" s="63" t="s">
        <v>214</v>
      </c>
      <c r="C45" s="64"/>
      <c r="D45" s="65"/>
      <c r="E45" s="66"/>
      <c r="F45" s="67"/>
      <c r="G45" s="64"/>
      <c r="H45" s="68" t="s">
        <v>633</v>
      </c>
      <c r="I45" s="69"/>
      <c r="J45" s="69"/>
      <c r="K45" s="34" t="s">
        <v>66</v>
      </c>
      <c r="L45" s="76">
        <v>45</v>
      </c>
      <c r="M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 s="71"/>
      <c r="O45" s="78" t="s">
        <v>633</v>
      </c>
      <c r="P45" s="80">
        <v>44296.6037037037</v>
      </c>
      <c r="Q45" s="78" t="s">
        <v>635</v>
      </c>
      <c r="R45" s="78"/>
      <c r="S45" s="78"/>
      <c r="T45" s="78"/>
      <c r="U45" s="80">
        <v>44296.6037037037</v>
      </c>
      <c r="V45" s="81" t="s">
        <v>1254</v>
      </c>
      <c r="W45" s="78"/>
      <c r="X45" s="78"/>
      <c r="Y45" s="84" t="s">
        <v>1751</v>
      </c>
      <c r="Z45" s="78"/>
    </row>
    <row r="46" spans="1:26" ht="15">
      <c r="A46" s="63" t="s">
        <v>216</v>
      </c>
      <c r="B46" s="63" t="s">
        <v>538</v>
      </c>
      <c r="C46" s="64"/>
      <c r="D46" s="65"/>
      <c r="E46" s="66"/>
      <c r="F46" s="67"/>
      <c r="G46" s="64"/>
      <c r="H46" s="68" t="s">
        <v>632</v>
      </c>
      <c r="I46" s="69"/>
      <c r="J46" s="69"/>
      <c r="K46" s="34" t="s">
        <v>65</v>
      </c>
      <c r="L46" s="76">
        <v>46</v>
      </c>
      <c r="M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 s="71"/>
      <c r="O46" s="78" t="s">
        <v>632</v>
      </c>
      <c r="P46" s="80">
        <v>44296.638402777775</v>
      </c>
      <c r="Q46" s="78" t="s">
        <v>658</v>
      </c>
      <c r="R46" s="81" t="s">
        <v>969</v>
      </c>
      <c r="S46" s="78" t="s">
        <v>1169</v>
      </c>
      <c r="T46" s="78"/>
      <c r="U46" s="80">
        <v>44296.638402777775</v>
      </c>
      <c r="V46" s="81" t="s">
        <v>1255</v>
      </c>
      <c r="W46" s="78"/>
      <c r="X46" s="78"/>
      <c r="Y46" s="84" t="s">
        <v>1752</v>
      </c>
      <c r="Z46" s="84" t="s">
        <v>2229</v>
      </c>
    </row>
    <row r="47" spans="1:26" ht="15">
      <c r="A47" s="63" t="s">
        <v>217</v>
      </c>
      <c r="B47" s="63" t="s">
        <v>488</v>
      </c>
      <c r="C47" s="64"/>
      <c r="D47" s="65"/>
      <c r="E47" s="66"/>
      <c r="F47" s="67"/>
      <c r="G47" s="64"/>
      <c r="H47" s="68" t="s">
        <v>633</v>
      </c>
      <c r="I47" s="69"/>
      <c r="J47" s="69"/>
      <c r="K47" s="34" t="s">
        <v>65</v>
      </c>
      <c r="L47" s="76">
        <v>47</v>
      </c>
      <c r="M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 s="71"/>
      <c r="O47" s="78" t="s">
        <v>633</v>
      </c>
      <c r="P47" s="80">
        <v>44296.649930555555</v>
      </c>
      <c r="Q47" s="78" t="s">
        <v>654</v>
      </c>
      <c r="R47" s="78"/>
      <c r="S47" s="78"/>
      <c r="T47" s="78" t="s">
        <v>1188</v>
      </c>
      <c r="U47" s="80">
        <v>44296.649930555555</v>
      </c>
      <c r="V47" s="81" t="s">
        <v>1256</v>
      </c>
      <c r="W47" s="78"/>
      <c r="X47" s="78"/>
      <c r="Y47" s="84" t="s">
        <v>1753</v>
      </c>
      <c r="Z47" s="78"/>
    </row>
    <row r="48" spans="1:26" ht="15">
      <c r="A48" s="63" t="s">
        <v>218</v>
      </c>
      <c r="B48" s="63" t="s">
        <v>242</v>
      </c>
      <c r="C48" s="64"/>
      <c r="D48" s="65"/>
      <c r="E48" s="66"/>
      <c r="F48" s="67"/>
      <c r="G48" s="64"/>
      <c r="H48" s="68" t="s">
        <v>633</v>
      </c>
      <c r="I48" s="69"/>
      <c r="J48" s="69"/>
      <c r="K48" s="34" t="s">
        <v>65</v>
      </c>
      <c r="L48" s="76">
        <v>48</v>
      </c>
      <c r="M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 s="71"/>
      <c r="O48" s="78" t="s">
        <v>633</v>
      </c>
      <c r="P48" s="80">
        <v>44296.69548611111</v>
      </c>
      <c r="Q48" s="78" t="s">
        <v>659</v>
      </c>
      <c r="R48" s="78"/>
      <c r="S48" s="78"/>
      <c r="T48" s="78"/>
      <c r="U48" s="80">
        <v>44296.69548611111</v>
      </c>
      <c r="V48" s="81" t="s">
        <v>1257</v>
      </c>
      <c r="W48" s="78"/>
      <c r="X48" s="78"/>
      <c r="Y48" s="84" t="s">
        <v>1754</v>
      </c>
      <c r="Z48" s="78"/>
    </row>
    <row r="49" spans="1:26" ht="15">
      <c r="A49" s="63" t="s">
        <v>219</v>
      </c>
      <c r="B49" s="63" t="s">
        <v>219</v>
      </c>
      <c r="C49" s="64"/>
      <c r="D49" s="65"/>
      <c r="E49" s="66"/>
      <c r="F49" s="67"/>
      <c r="G49" s="64"/>
      <c r="H49" s="50" t="s">
        <v>178</v>
      </c>
      <c r="I49" s="69"/>
      <c r="J49" s="69"/>
      <c r="K49" s="34" t="s">
        <v>65</v>
      </c>
      <c r="L49" s="76">
        <v>49</v>
      </c>
      <c r="M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 s="71"/>
      <c r="O49" s="78" t="s">
        <v>178</v>
      </c>
      <c r="P49" s="80">
        <v>44296.774502314816</v>
      </c>
      <c r="Q49" s="78" t="s">
        <v>660</v>
      </c>
      <c r="R49" s="81" t="s">
        <v>970</v>
      </c>
      <c r="S49" s="78" t="s">
        <v>1169</v>
      </c>
      <c r="T49" s="78"/>
      <c r="U49" s="80">
        <v>44296.774502314816</v>
      </c>
      <c r="V49" s="81" t="s">
        <v>1258</v>
      </c>
      <c r="W49" s="78"/>
      <c r="X49" s="78"/>
      <c r="Y49" s="84" t="s">
        <v>1755</v>
      </c>
      <c r="Z49" s="78"/>
    </row>
    <row r="50" spans="1:26" ht="15">
      <c r="A50" s="63" t="s">
        <v>220</v>
      </c>
      <c r="B50" s="63" t="s">
        <v>539</v>
      </c>
      <c r="C50" s="64"/>
      <c r="D50" s="65"/>
      <c r="E50" s="66"/>
      <c r="F50" s="67"/>
      <c r="G50" s="64"/>
      <c r="H50" s="68" t="s">
        <v>632</v>
      </c>
      <c r="I50" s="69"/>
      <c r="J50" s="69"/>
      <c r="K50" s="34" t="s">
        <v>65</v>
      </c>
      <c r="L50" s="76">
        <v>50</v>
      </c>
      <c r="M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 s="71"/>
      <c r="O50" s="78" t="s">
        <v>632</v>
      </c>
      <c r="P50" s="80">
        <v>44296.82150462963</v>
      </c>
      <c r="Q50" s="78" t="s">
        <v>661</v>
      </c>
      <c r="R50" s="78"/>
      <c r="S50" s="78"/>
      <c r="T50" s="78"/>
      <c r="U50" s="80">
        <v>44296.82150462963</v>
      </c>
      <c r="V50" s="81" t="s">
        <v>1259</v>
      </c>
      <c r="W50" s="78"/>
      <c r="X50" s="78"/>
      <c r="Y50" s="84" t="s">
        <v>1756</v>
      </c>
      <c r="Z50" s="84" t="s">
        <v>2230</v>
      </c>
    </row>
    <row r="51" spans="1:26" ht="15">
      <c r="A51" s="63" t="s">
        <v>221</v>
      </c>
      <c r="B51" s="63" t="s">
        <v>540</v>
      </c>
      <c r="C51" s="64"/>
      <c r="D51" s="65"/>
      <c r="E51" s="66"/>
      <c r="F51" s="67"/>
      <c r="G51" s="64"/>
      <c r="H51" s="68" t="s">
        <v>633</v>
      </c>
      <c r="I51" s="69"/>
      <c r="J51" s="69"/>
      <c r="K51" s="34" t="s">
        <v>65</v>
      </c>
      <c r="L51" s="76">
        <v>51</v>
      </c>
      <c r="M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 s="71"/>
      <c r="O51" s="78" t="s">
        <v>633</v>
      </c>
      <c r="P51" s="80">
        <v>44296.83219907407</v>
      </c>
      <c r="Q51" s="78" t="s">
        <v>662</v>
      </c>
      <c r="R51" s="78"/>
      <c r="S51" s="78"/>
      <c r="T51" s="78" t="s">
        <v>540</v>
      </c>
      <c r="U51" s="80">
        <v>44296.83219907407</v>
      </c>
      <c r="V51" s="81" t="s">
        <v>1260</v>
      </c>
      <c r="W51" s="78"/>
      <c r="X51" s="78"/>
      <c r="Y51" s="84" t="s">
        <v>1757</v>
      </c>
      <c r="Z51" s="78"/>
    </row>
    <row r="52" spans="1:26" ht="28.8">
      <c r="A52" s="63" t="s">
        <v>222</v>
      </c>
      <c r="B52" s="63" t="s">
        <v>541</v>
      </c>
      <c r="C52" s="64"/>
      <c r="D52" s="65"/>
      <c r="E52" s="66"/>
      <c r="F52" s="67"/>
      <c r="G52" s="64"/>
      <c r="H52" s="50" t="s">
        <v>632</v>
      </c>
      <c r="I52" s="69"/>
      <c r="J52" s="69"/>
      <c r="K52" s="34" t="s">
        <v>65</v>
      </c>
      <c r="L52" s="76">
        <v>52</v>
      </c>
      <c r="M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 s="71"/>
      <c r="O52" s="78" t="s">
        <v>632</v>
      </c>
      <c r="P52" s="80">
        <v>44296.91023148148</v>
      </c>
      <c r="Q52" s="78" t="s">
        <v>663</v>
      </c>
      <c r="R52" s="78"/>
      <c r="S52" s="78"/>
      <c r="T52" s="78"/>
      <c r="U52" s="80">
        <v>44296.91023148148</v>
      </c>
      <c r="V52" s="81" t="s">
        <v>1261</v>
      </c>
      <c r="W52" s="78"/>
      <c r="X52" s="78"/>
      <c r="Y52" s="84" t="s">
        <v>1758</v>
      </c>
      <c r="Z52" s="84" t="s">
        <v>2231</v>
      </c>
    </row>
    <row r="53" spans="1:26" ht="15">
      <c r="A53" s="63" t="s">
        <v>223</v>
      </c>
      <c r="B53" s="63" t="s">
        <v>542</v>
      </c>
      <c r="C53" s="64"/>
      <c r="D53" s="65"/>
      <c r="E53" s="66"/>
      <c r="F53" s="67"/>
      <c r="G53" s="64"/>
      <c r="H53" s="68" t="s">
        <v>633</v>
      </c>
      <c r="I53" s="69"/>
      <c r="J53" s="69"/>
      <c r="K53" s="34" t="s">
        <v>65</v>
      </c>
      <c r="L53" s="76">
        <v>53</v>
      </c>
      <c r="M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 s="71"/>
      <c r="O53" s="78" t="s">
        <v>633</v>
      </c>
      <c r="P53" s="80">
        <v>44297.08217592593</v>
      </c>
      <c r="Q53" s="78" t="s">
        <v>664</v>
      </c>
      <c r="R53" s="78"/>
      <c r="S53" s="78"/>
      <c r="T53" s="78"/>
      <c r="U53" s="80">
        <v>44297.08217592593</v>
      </c>
      <c r="V53" s="81" t="s">
        <v>1262</v>
      </c>
      <c r="W53" s="78"/>
      <c r="X53" s="78"/>
      <c r="Y53" s="84" t="s">
        <v>1759</v>
      </c>
      <c r="Z53" s="78"/>
    </row>
    <row r="54" spans="1:26" ht="15">
      <c r="A54" s="63" t="s">
        <v>223</v>
      </c>
      <c r="B54" s="63" t="s">
        <v>543</v>
      </c>
      <c r="C54" s="64"/>
      <c r="D54" s="65"/>
      <c r="E54" s="66"/>
      <c r="F54" s="67"/>
      <c r="G54" s="64"/>
      <c r="H54" s="68" t="s">
        <v>633</v>
      </c>
      <c r="I54" s="69"/>
      <c r="J54" s="69"/>
      <c r="K54" s="34" t="s">
        <v>65</v>
      </c>
      <c r="L54" s="76">
        <v>54</v>
      </c>
      <c r="M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 s="71"/>
      <c r="O54" s="78" t="s">
        <v>633</v>
      </c>
      <c r="P54" s="80">
        <v>44297.08217592593</v>
      </c>
      <c r="Q54" s="78" t="s">
        <v>664</v>
      </c>
      <c r="R54" s="78"/>
      <c r="S54" s="78"/>
      <c r="T54" s="78"/>
      <c r="U54" s="80">
        <v>44297.08217592593</v>
      </c>
      <c r="V54" s="81" t="s">
        <v>1262</v>
      </c>
      <c r="W54" s="78"/>
      <c r="X54" s="78"/>
      <c r="Y54" s="84" t="s">
        <v>1759</v>
      </c>
      <c r="Z54" s="78"/>
    </row>
    <row r="55" spans="1:26" ht="15">
      <c r="A55" s="63" t="s">
        <v>224</v>
      </c>
      <c r="B55" s="63" t="s">
        <v>542</v>
      </c>
      <c r="C55" s="64"/>
      <c r="D55" s="65"/>
      <c r="E55" s="66"/>
      <c r="F55" s="67"/>
      <c r="G55" s="64"/>
      <c r="H55" s="68" t="s">
        <v>633</v>
      </c>
      <c r="I55" s="69"/>
      <c r="J55" s="69"/>
      <c r="K55" s="34" t="s">
        <v>65</v>
      </c>
      <c r="L55" s="76">
        <v>55</v>
      </c>
      <c r="M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 s="71"/>
      <c r="O55" s="78" t="s">
        <v>633</v>
      </c>
      <c r="P55" s="80">
        <v>44297.08627314815</v>
      </c>
      <c r="Q55" s="78" t="s">
        <v>664</v>
      </c>
      <c r="R55" s="78"/>
      <c r="S55" s="78"/>
      <c r="T55" s="78"/>
      <c r="U55" s="80">
        <v>44297.08627314815</v>
      </c>
      <c r="V55" s="81" t="s">
        <v>1263</v>
      </c>
      <c r="W55" s="78"/>
      <c r="X55" s="78"/>
      <c r="Y55" s="84" t="s">
        <v>1760</v>
      </c>
      <c r="Z55" s="78"/>
    </row>
    <row r="56" spans="1:26" ht="15">
      <c r="A56" s="63" t="s">
        <v>224</v>
      </c>
      <c r="B56" s="63" t="s">
        <v>543</v>
      </c>
      <c r="C56" s="64"/>
      <c r="D56" s="65"/>
      <c r="E56" s="66"/>
      <c r="F56" s="67"/>
      <c r="G56" s="64"/>
      <c r="H56" s="68" t="s">
        <v>633</v>
      </c>
      <c r="I56" s="69"/>
      <c r="J56" s="69"/>
      <c r="K56" s="34" t="s">
        <v>65</v>
      </c>
      <c r="L56" s="76">
        <v>56</v>
      </c>
      <c r="M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 s="71"/>
      <c r="O56" s="78" t="s">
        <v>633</v>
      </c>
      <c r="P56" s="80">
        <v>44297.08627314815</v>
      </c>
      <c r="Q56" s="78" t="s">
        <v>664</v>
      </c>
      <c r="R56" s="78"/>
      <c r="S56" s="78"/>
      <c r="T56" s="78"/>
      <c r="U56" s="80">
        <v>44297.08627314815</v>
      </c>
      <c r="V56" s="81" t="s">
        <v>1263</v>
      </c>
      <c r="W56" s="78"/>
      <c r="X56" s="78"/>
      <c r="Y56" s="84" t="s">
        <v>1760</v>
      </c>
      <c r="Z56" s="78"/>
    </row>
    <row r="57" spans="1:26" ht="15">
      <c r="A57" s="63" t="s">
        <v>225</v>
      </c>
      <c r="B57" s="63" t="s">
        <v>542</v>
      </c>
      <c r="C57" s="64"/>
      <c r="D57" s="65"/>
      <c r="E57" s="66"/>
      <c r="F57" s="67"/>
      <c r="G57" s="64"/>
      <c r="H57" s="68" t="s">
        <v>633</v>
      </c>
      <c r="I57" s="69"/>
      <c r="J57" s="69"/>
      <c r="K57" s="34" t="s">
        <v>65</v>
      </c>
      <c r="L57" s="76">
        <v>57</v>
      </c>
      <c r="M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 s="71"/>
      <c r="O57" s="78" t="s">
        <v>633</v>
      </c>
      <c r="P57" s="80">
        <v>44297.20300925926</v>
      </c>
      <c r="Q57" s="78" t="s">
        <v>664</v>
      </c>
      <c r="R57" s="78"/>
      <c r="S57" s="78"/>
      <c r="T57" s="78"/>
      <c r="U57" s="80">
        <v>44297.20300925926</v>
      </c>
      <c r="V57" s="81" t="s">
        <v>1264</v>
      </c>
      <c r="W57" s="78"/>
      <c r="X57" s="78"/>
      <c r="Y57" s="84" t="s">
        <v>1761</v>
      </c>
      <c r="Z57" s="78"/>
    </row>
    <row r="58" spans="1:26" ht="15">
      <c r="A58" s="63" t="s">
        <v>225</v>
      </c>
      <c r="B58" s="63" t="s">
        <v>543</v>
      </c>
      <c r="C58" s="64"/>
      <c r="D58" s="65"/>
      <c r="E58" s="66"/>
      <c r="F58" s="67"/>
      <c r="G58" s="64"/>
      <c r="H58" s="68" t="s">
        <v>633</v>
      </c>
      <c r="I58" s="69"/>
      <c r="J58" s="69"/>
      <c r="K58" s="34" t="s">
        <v>65</v>
      </c>
      <c r="L58" s="76">
        <v>58</v>
      </c>
      <c r="M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 s="71"/>
      <c r="O58" s="78" t="s">
        <v>633</v>
      </c>
      <c r="P58" s="80">
        <v>44297.20300925926</v>
      </c>
      <c r="Q58" s="78" t="s">
        <v>664</v>
      </c>
      <c r="R58" s="78"/>
      <c r="S58" s="78"/>
      <c r="T58" s="78"/>
      <c r="U58" s="80">
        <v>44297.20300925926</v>
      </c>
      <c r="V58" s="81" t="s">
        <v>1264</v>
      </c>
      <c r="W58" s="78"/>
      <c r="X58" s="78"/>
      <c r="Y58" s="84" t="s">
        <v>1761</v>
      </c>
      <c r="Z58" s="78"/>
    </row>
    <row r="59" spans="1:26" ht="15">
      <c r="A59" s="63" t="s">
        <v>226</v>
      </c>
      <c r="B59" s="63" t="s">
        <v>488</v>
      </c>
      <c r="C59" s="64"/>
      <c r="D59" s="65"/>
      <c r="E59" s="66"/>
      <c r="F59" s="67"/>
      <c r="G59" s="64"/>
      <c r="H59" s="68" t="s">
        <v>633</v>
      </c>
      <c r="I59" s="69"/>
      <c r="J59" s="69"/>
      <c r="K59" s="34" t="s">
        <v>65</v>
      </c>
      <c r="L59" s="76">
        <v>59</v>
      </c>
      <c r="M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 s="71"/>
      <c r="O59" s="78" t="s">
        <v>633</v>
      </c>
      <c r="P59" s="80">
        <v>44297.33770833333</v>
      </c>
      <c r="Q59" s="78" t="s">
        <v>654</v>
      </c>
      <c r="R59" s="78"/>
      <c r="S59" s="78"/>
      <c r="T59" s="78" t="s">
        <v>1188</v>
      </c>
      <c r="U59" s="80">
        <v>44297.33770833333</v>
      </c>
      <c r="V59" s="81" t="s">
        <v>1265</v>
      </c>
      <c r="W59" s="78"/>
      <c r="X59" s="78"/>
      <c r="Y59" s="84" t="s">
        <v>1762</v>
      </c>
      <c r="Z59" s="78"/>
    </row>
    <row r="60" spans="1:26" ht="15">
      <c r="A60" s="63" t="s">
        <v>227</v>
      </c>
      <c r="B60" s="63" t="s">
        <v>227</v>
      </c>
      <c r="C60" s="64"/>
      <c r="D60" s="65"/>
      <c r="E60" s="66"/>
      <c r="F60" s="67"/>
      <c r="G60" s="64"/>
      <c r="H60" s="68" t="s">
        <v>178</v>
      </c>
      <c r="I60" s="69"/>
      <c r="J60" s="69"/>
      <c r="K60" s="34" t="s">
        <v>65</v>
      </c>
      <c r="L60" s="76">
        <v>60</v>
      </c>
      <c r="M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 s="71"/>
      <c r="O60" s="78" t="s">
        <v>178</v>
      </c>
      <c r="P60" s="80">
        <v>44297.38611111111</v>
      </c>
      <c r="Q60" s="78" t="s">
        <v>665</v>
      </c>
      <c r="R60" s="81" t="s">
        <v>971</v>
      </c>
      <c r="S60" s="78" t="s">
        <v>1169</v>
      </c>
      <c r="T60" s="78"/>
      <c r="U60" s="80">
        <v>44297.38611111111</v>
      </c>
      <c r="V60" s="81" t="s">
        <v>1266</v>
      </c>
      <c r="W60" s="78"/>
      <c r="X60" s="78"/>
      <c r="Y60" s="84" t="s">
        <v>1763</v>
      </c>
      <c r="Z60" s="78"/>
    </row>
    <row r="61" spans="1:26" ht="15">
      <c r="A61" s="63" t="s">
        <v>228</v>
      </c>
      <c r="B61" s="63" t="s">
        <v>228</v>
      </c>
      <c r="C61" s="64"/>
      <c r="D61" s="65"/>
      <c r="E61" s="66"/>
      <c r="F61" s="67"/>
      <c r="G61" s="64"/>
      <c r="H61" s="50" t="s">
        <v>178</v>
      </c>
      <c r="I61" s="69"/>
      <c r="J61" s="69"/>
      <c r="K61" s="34" t="s">
        <v>65</v>
      </c>
      <c r="L61" s="76">
        <v>61</v>
      </c>
      <c r="M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 s="71"/>
      <c r="O61" s="78" t="s">
        <v>178</v>
      </c>
      <c r="P61" s="80">
        <v>44297.398148148146</v>
      </c>
      <c r="Q61" s="78" t="s">
        <v>666</v>
      </c>
      <c r="R61" s="81" t="s">
        <v>972</v>
      </c>
      <c r="S61" s="78" t="s">
        <v>1169</v>
      </c>
      <c r="T61" s="78"/>
      <c r="U61" s="80">
        <v>44297.398148148146</v>
      </c>
      <c r="V61" s="81" t="s">
        <v>1267</v>
      </c>
      <c r="W61" s="78"/>
      <c r="X61" s="78"/>
      <c r="Y61" s="84" t="s">
        <v>1764</v>
      </c>
      <c r="Z61" s="78"/>
    </row>
    <row r="62" spans="1:26" ht="15">
      <c r="A62" s="63" t="s">
        <v>229</v>
      </c>
      <c r="B62" s="63" t="s">
        <v>242</v>
      </c>
      <c r="C62" s="64"/>
      <c r="D62" s="65"/>
      <c r="E62" s="66"/>
      <c r="F62" s="67"/>
      <c r="G62" s="64"/>
      <c r="H62" s="68" t="s">
        <v>633</v>
      </c>
      <c r="I62" s="69"/>
      <c r="J62" s="69"/>
      <c r="K62" s="34" t="s">
        <v>65</v>
      </c>
      <c r="L62" s="76">
        <v>62</v>
      </c>
      <c r="M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 s="71"/>
      <c r="O62" s="78" t="s">
        <v>633</v>
      </c>
      <c r="P62" s="80">
        <v>44297.45259259259</v>
      </c>
      <c r="Q62" s="78" t="s">
        <v>659</v>
      </c>
      <c r="R62" s="78"/>
      <c r="S62" s="78"/>
      <c r="T62" s="78"/>
      <c r="U62" s="80">
        <v>44297.45259259259</v>
      </c>
      <c r="V62" s="81" t="s">
        <v>1268</v>
      </c>
      <c r="W62" s="78"/>
      <c r="X62" s="78"/>
      <c r="Y62" s="84" t="s">
        <v>1765</v>
      </c>
      <c r="Z62" s="78"/>
    </row>
    <row r="63" spans="1:26" ht="15">
      <c r="A63" s="63" t="s">
        <v>230</v>
      </c>
      <c r="B63" s="63" t="s">
        <v>517</v>
      </c>
      <c r="C63" s="64"/>
      <c r="D63" s="65"/>
      <c r="E63" s="66"/>
      <c r="F63" s="67"/>
      <c r="G63" s="64"/>
      <c r="H63" s="68" t="s">
        <v>633</v>
      </c>
      <c r="I63" s="69"/>
      <c r="J63" s="69"/>
      <c r="K63" s="34" t="s">
        <v>65</v>
      </c>
      <c r="L63" s="76">
        <v>63</v>
      </c>
      <c r="M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 s="71"/>
      <c r="O63" s="78" t="s">
        <v>633</v>
      </c>
      <c r="P63" s="80">
        <v>44297.516747685186</v>
      </c>
      <c r="Q63" s="78" t="s">
        <v>667</v>
      </c>
      <c r="R63" s="78"/>
      <c r="S63" s="78"/>
      <c r="T63" s="78"/>
      <c r="U63" s="80">
        <v>44297.516747685186</v>
      </c>
      <c r="V63" s="81" t="s">
        <v>1269</v>
      </c>
      <c r="W63" s="78"/>
      <c r="X63" s="78"/>
      <c r="Y63" s="84" t="s">
        <v>1766</v>
      </c>
      <c r="Z63" s="78"/>
    </row>
    <row r="64" spans="1:26" ht="15">
      <c r="A64" s="63" t="s">
        <v>231</v>
      </c>
      <c r="B64" s="63" t="s">
        <v>527</v>
      </c>
      <c r="C64" s="64"/>
      <c r="D64" s="65"/>
      <c r="E64" s="66"/>
      <c r="F64" s="67"/>
      <c r="G64" s="64"/>
      <c r="H64" s="68" t="s">
        <v>633</v>
      </c>
      <c r="I64" s="69"/>
      <c r="J64" s="69"/>
      <c r="K64" s="34" t="s">
        <v>65</v>
      </c>
      <c r="L64" s="76">
        <v>64</v>
      </c>
      <c r="M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 s="71"/>
      <c r="O64" s="78" t="s">
        <v>633</v>
      </c>
      <c r="P64" s="80">
        <v>44297.55509259259</v>
      </c>
      <c r="Q64" s="78" t="s">
        <v>668</v>
      </c>
      <c r="R64" s="78"/>
      <c r="S64" s="78"/>
      <c r="T64" s="78"/>
      <c r="U64" s="80">
        <v>44297.55509259259</v>
      </c>
      <c r="V64" s="81" t="s">
        <v>1270</v>
      </c>
      <c r="W64" s="78"/>
      <c r="X64" s="78"/>
      <c r="Y64" s="84" t="s">
        <v>1767</v>
      </c>
      <c r="Z64" s="78"/>
    </row>
    <row r="65" spans="1:26" ht="15">
      <c r="A65" s="63" t="s">
        <v>231</v>
      </c>
      <c r="B65" s="63" t="s">
        <v>544</v>
      </c>
      <c r="C65" s="64"/>
      <c r="D65" s="65"/>
      <c r="E65" s="66"/>
      <c r="F65" s="67"/>
      <c r="G65" s="64"/>
      <c r="H65" s="68" t="s">
        <v>633</v>
      </c>
      <c r="I65" s="69"/>
      <c r="J65" s="69"/>
      <c r="K65" s="34" t="s">
        <v>65</v>
      </c>
      <c r="L65" s="76">
        <v>65</v>
      </c>
      <c r="M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 s="71"/>
      <c r="O65" s="78" t="s">
        <v>633</v>
      </c>
      <c r="P65" s="80">
        <v>44297.55509259259</v>
      </c>
      <c r="Q65" s="78" t="s">
        <v>668</v>
      </c>
      <c r="R65" s="78"/>
      <c r="S65" s="78"/>
      <c r="T65" s="78"/>
      <c r="U65" s="80">
        <v>44297.55509259259</v>
      </c>
      <c r="V65" s="81" t="s">
        <v>1270</v>
      </c>
      <c r="W65" s="78"/>
      <c r="X65" s="78"/>
      <c r="Y65" s="84" t="s">
        <v>1767</v>
      </c>
      <c r="Z65" s="78"/>
    </row>
    <row r="66" spans="1:26" ht="15">
      <c r="A66" s="63" t="s">
        <v>231</v>
      </c>
      <c r="B66" s="63" t="s">
        <v>515</v>
      </c>
      <c r="C66" s="64"/>
      <c r="D66" s="65"/>
      <c r="E66" s="66"/>
      <c r="F66" s="67"/>
      <c r="G66" s="64"/>
      <c r="H66" s="68" t="s">
        <v>633</v>
      </c>
      <c r="I66" s="69"/>
      <c r="J66" s="69"/>
      <c r="K66" s="34" t="s">
        <v>65</v>
      </c>
      <c r="L66" s="76">
        <v>66</v>
      </c>
      <c r="M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 s="71"/>
      <c r="O66" s="78" t="s">
        <v>633</v>
      </c>
      <c r="P66" s="80">
        <v>44297.55509259259</v>
      </c>
      <c r="Q66" s="78" t="s">
        <v>668</v>
      </c>
      <c r="R66" s="78"/>
      <c r="S66" s="78"/>
      <c r="T66" s="78"/>
      <c r="U66" s="80">
        <v>44297.55509259259</v>
      </c>
      <c r="V66" s="81" t="s">
        <v>1270</v>
      </c>
      <c r="W66" s="78"/>
      <c r="X66" s="78"/>
      <c r="Y66" s="84" t="s">
        <v>1767</v>
      </c>
      <c r="Z66" s="78"/>
    </row>
    <row r="67" spans="1:26" ht="15">
      <c r="A67" s="63" t="s">
        <v>232</v>
      </c>
      <c r="B67" s="63" t="s">
        <v>527</v>
      </c>
      <c r="C67" s="64"/>
      <c r="D67" s="65"/>
      <c r="E67" s="66"/>
      <c r="F67" s="67"/>
      <c r="G67" s="64"/>
      <c r="H67" s="68" t="s">
        <v>633</v>
      </c>
      <c r="I67" s="69"/>
      <c r="J67" s="69"/>
      <c r="K67" s="34" t="s">
        <v>65</v>
      </c>
      <c r="L67" s="76">
        <v>67</v>
      </c>
      <c r="M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 s="71"/>
      <c r="O67" s="78" t="s">
        <v>633</v>
      </c>
      <c r="P67" s="80">
        <v>44297.556342592594</v>
      </c>
      <c r="Q67" s="78" t="s">
        <v>668</v>
      </c>
      <c r="R67" s="78"/>
      <c r="S67" s="78"/>
      <c r="T67" s="78"/>
      <c r="U67" s="80">
        <v>44297.556342592594</v>
      </c>
      <c r="V67" s="81" t="s">
        <v>1271</v>
      </c>
      <c r="W67" s="78"/>
      <c r="X67" s="78"/>
      <c r="Y67" s="84" t="s">
        <v>1768</v>
      </c>
      <c r="Z67" s="78"/>
    </row>
    <row r="68" spans="1:26" ht="15">
      <c r="A68" s="63" t="s">
        <v>232</v>
      </c>
      <c r="B68" s="63" t="s">
        <v>544</v>
      </c>
      <c r="C68" s="64"/>
      <c r="D68" s="65"/>
      <c r="E68" s="66"/>
      <c r="F68" s="67"/>
      <c r="G68" s="64"/>
      <c r="H68" s="68" t="s">
        <v>633</v>
      </c>
      <c r="I68" s="69"/>
      <c r="J68" s="69"/>
      <c r="K68" s="34" t="s">
        <v>65</v>
      </c>
      <c r="L68" s="76">
        <v>68</v>
      </c>
      <c r="M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 s="71"/>
      <c r="O68" s="78" t="s">
        <v>633</v>
      </c>
      <c r="P68" s="80">
        <v>44297.556342592594</v>
      </c>
      <c r="Q68" s="78" t="s">
        <v>668</v>
      </c>
      <c r="R68" s="78"/>
      <c r="S68" s="78"/>
      <c r="T68" s="78"/>
      <c r="U68" s="80">
        <v>44297.556342592594</v>
      </c>
      <c r="V68" s="81" t="s">
        <v>1271</v>
      </c>
      <c r="W68" s="78"/>
      <c r="X68" s="78"/>
      <c r="Y68" s="84" t="s">
        <v>1768</v>
      </c>
      <c r="Z68" s="78"/>
    </row>
    <row r="69" spans="1:26" ht="15">
      <c r="A69" s="63" t="s">
        <v>232</v>
      </c>
      <c r="B69" s="63" t="s">
        <v>515</v>
      </c>
      <c r="C69" s="64"/>
      <c r="D69" s="65"/>
      <c r="E69" s="66"/>
      <c r="F69" s="67"/>
      <c r="G69" s="64"/>
      <c r="H69" s="68" t="s">
        <v>633</v>
      </c>
      <c r="I69" s="69"/>
      <c r="J69" s="69"/>
      <c r="K69" s="34" t="s">
        <v>65</v>
      </c>
      <c r="L69" s="76">
        <v>69</v>
      </c>
      <c r="M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 s="71"/>
      <c r="O69" s="78" t="s">
        <v>633</v>
      </c>
      <c r="P69" s="80">
        <v>44297.556342592594</v>
      </c>
      <c r="Q69" s="78" t="s">
        <v>668</v>
      </c>
      <c r="R69" s="78"/>
      <c r="S69" s="78"/>
      <c r="T69" s="78"/>
      <c r="U69" s="80">
        <v>44297.556342592594</v>
      </c>
      <c r="V69" s="81" t="s">
        <v>1271</v>
      </c>
      <c r="W69" s="78"/>
      <c r="X69" s="78"/>
      <c r="Y69" s="84" t="s">
        <v>1768</v>
      </c>
      <c r="Z69" s="78"/>
    </row>
    <row r="70" spans="1:26" ht="15">
      <c r="A70" s="63" t="s">
        <v>233</v>
      </c>
      <c r="B70" s="63" t="s">
        <v>357</v>
      </c>
      <c r="C70" s="64"/>
      <c r="D70" s="65"/>
      <c r="E70" s="66"/>
      <c r="F70" s="67"/>
      <c r="G70" s="64"/>
      <c r="H70" s="68" t="s">
        <v>633</v>
      </c>
      <c r="I70" s="69"/>
      <c r="J70" s="69"/>
      <c r="K70" s="34" t="s">
        <v>65</v>
      </c>
      <c r="L70" s="76">
        <v>70</v>
      </c>
      <c r="M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0" s="71"/>
      <c r="O70" s="78" t="s">
        <v>633</v>
      </c>
      <c r="P70" s="80">
        <v>44297.55667824074</v>
      </c>
      <c r="Q70" s="78" t="s">
        <v>669</v>
      </c>
      <c r="R70" s="78"/>
      <c r="S70" s="78"/>
      <c r="T70" s="78"/>
      <c r="U70" s="80">
        <v>44297.55667824074</v>
      </c>
      <c r="V70" s="81" t="s">
        <v>1272</v>
      </c>
      <c r="W70" s="78"/>
      <c r="X70" s="78"/>
      <c r="Y70" s="84" t="s">
        <v>1769</v>
      </c>
      <c r="Z70" s="78"/>
    </row>
    <row r="71" spans="1:26" ht="15">
      <c r="A71" s="63" t="s">
        <v>234</v>
      </c>
      <c r="B71" s="63" t="s">
        <v>357</v>
      </c>
      <c r="C71" s="64"/>
      <c r="D71" s="65"/>
      <c r="E71" s="66"/>
      <c r="F71" s="67"/>
      <c r="G71" s="64"/>
      <c r="H71" s="68" t="s">
        <v>633</v>
      </c>
      <c r="I71" s="69"/>
      <c r="J71" s="69"/>
      <c r="K71" s="34" t="s">
        <v>65</v>
      </c>
      <c r="L71" s="76">
        <v>71</v>
      </c>
      <c r="M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1" s="71"/>
      <c r="O71" s="78" t="s">
        <v>633</v>
      </c>
      <c r="P71" s="80">
        <v>44297.55708333333</v>
      </c>
      <c r="Q71" s="78" t="s">
        <v>669</v>
      </c>
      <c r="R71" s="78"/>
      <c r="S71" s="78"/>
      <c r="T71" s="78"/>
      <c r="U71" s="80">
        <v>44297.55708333333</v>
      </c>
      <c r="V71" s="81" t="s">
        <v>1273</v>
      </c>
      <c r="W71" s="78"/>
      <c r="X71" s="78"/>
      <c r="Y71" s="84" t="s">
        <v>1770</v>
      </c>
      <c r="Z71" s="78"/>
    </row>
    <row r="72" spans="1:26" ht="15">
      <c r="A72" s="63" t="s">
        <v>235</v>
      </c>
      <c r="B72" s="63" t="s">
        <v>357</v>
      </c>
      <c r="C72" s="64"/>
      <c r="D72" s="65"/>
      <c r="E72" s="66"/>
      <c r="F72" s="67"/>
      <c r="G72" s="64"/>
      <c r="H72" s="68" t="s">
        <v>633</v>
      </c>
      <c r="I72" s="69"/>
      <c r="J72" s="69"/>
      <c r="K72" s="34" t="s">
        <v>65</v>
      </c>
      <c r="L72" s="76">
        <v>72</v>
      </c>
      <c r="M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2" s="71"/>
      <c r="O72" s="78" t="s">
        <v>633</v>
      </c>
      <c r="P72" s="80">
        <v>44297.55751157407</v>
      </c>
      <c r="Q72" s="78" t="s">
        <v>669</v>
      </c>
      <c r="R72" s="78"/>
      <c r="S72" s="78"/>
      <c r="T72" s="78"/>
      <c r="U72" s="80">
        <v>44297.55751157407</v>
      </c>
      <c r="V72" s="81" t="s">
        <v>1274</v>
      </c>
      <c r="W72" s="78"/>
      <c r="X72" s="78"/>
      <c r="Y72" s="84" t="s">
        <v>1771</v>
      </c>
      <c r="Z72" s="78"/>
    </row>
    <row r="73" spans="1:26" ht="15">
      <c r="A73" s="63" t="s">
        <v>236</v>
      </c>
      <c r="B73" s="63" t="s">
        <v>357</v>
      </c>
      <c r="C73" s="64"/>
      <c r="D73" s="65"/>
      <c r="E73" s="66"/>
      <c r="F73" s="67"/>
      <c r="G73" s="64"/>
      <c r="H73" s="68" t="s">
        <v>633</v>
      </c>
      <c r="I73" s="69"/>
      <c r="J73" s="69"/>
      <c r="K73" s="34" t="s">
        <v>65</v>
      </c>
      <c r="L73" s="76">
        <v>73</v>
      </c>
      <c r="M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3" s="71"/>
      <c r="O73" s="78" t="s">
        <v>633</v>
      </c>
      <c r="P73" s="80">
        <v>44297.56082175926</v>
      </c>
      <c r="Q73" s="78" t="s">
        <v>669</v>
      </c>
      <c r="R73" s="78"/>
      <c r="S73" s="78"/>
      <c r="T73" s="78"/>
      <c r="U73" s="80">
        <v>44297.56082175926</v>
      </c>
      <c r="V73" s="81" t="s">
        <v>1275</v>
      </c>
      <c r="W73" s="78"/>
      <c r="X73" s="78"/>
      <c r="Y73" s="84" t="s">
        <v>1772</v>
      </c>
      <c r="Z73" s="78"/>
    </row>
    <row r="74" spans="1:26" ht="15">
      <c r="A74" s="63" t="s">
        <v>237</v>
      </c>
      <c r="B74" s="63" t="s">
        <v>357</v>
      </c>
      <c r="C74" s="64"/>
      <c r="D74" s="65"/>
      <c r="E74" s="66"/>
      <c r="F74" s="67"/>
      <c r="G74" s="64"/>
      <c r="H74" s="68" t="s">
        <v>633</v>
      </c>
      <c r="I74" s="69"/>
      <c r="J74" s="69"/>
      <c r="K74" s="34" t="s">
        <v>65</v>
      </c>
      <c r="L74" s="76">
        <v>74</v>
      </c>
      <c r="M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4" s="71"/>
      <c r="O74" s="78" t="s">
        <v>633</v>
      </c>
      <c r="P74" s="80">
        <v>44297.56122685185</v>
      </c>
      <c r="Q74" s="78" t="s">
        <v>669</v>
      </c>
      <c r="R74" s="78"/>
      <c r="S74" s="78"/>
      <c r="T74" s="78"/>
      <c r="U74" s="80">
        <v>44297.56122685185</v>
      </c>
      <c r="V74" s="81" t="s">
        <v>1276</v>
      </c>
      <c r="W74" s="78"/>
      <c r="X74" s="78"/>
      <c r="Y74" s="84" t="s">
        <v>1773</v>
      </c>
      <c r="Z74" s="78"/>
    </row>
    <row r="75" spans="1:26" ht="15">
      <c r="A75" s="63" t="s">
        <v>238</v>
      </c>
      <c r="B75" s="63" t="s">
        <v>357</v>
      </c>
      <c r="C75" s="64"/>
      <c r="D75" s="65"/>
      <c r="E75" s="66"/>
      <c r="F75" s="67"/>
      <c r="G75" s="64"/>
      <c r="H75" s="68" t="s">
        <v>633</v>
      </c>
      <c r="I75" s="69"/>
      <c r="J75" s="69"/>
      <c r="K75" s="34" t="s">
        <v>65</v>
      </c>
      <c r="L75" s="76">
        <v>75</v>
      </c>
      <c r="M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5" s="71"/>
      <c r="O75" s="78" t="s">
        <v>633</v>
      </c>
      <c r="P75" s="80">
        <v>44297.57738425926</v>
      </c>
      <c r="Q75" s="78" t="s">
        <v>669</v>
      </c>
      <c r="R75" s="78"/>
      <c r="S75" s="78"/>
      <c r="T75" s="78"/>
      <c r="U75" s="80">
        <v>44297.57738425926</v>
      </c>
      <c r="V75" s="81" t="s">
        <v>1277</v>
      </c>
      <c r="W75" s="78"/>
      <c r="X75" s="78"/>
      <c r="Y75" s="84" t="s">
        <v>1774</v>
      </c>
      <c r="Z75" s="78"/>
    </row>
    <row r="76" spans="1:26" ht="15">
      <c r="A76" s="63" t="s">
        <v>239</v>
      </c>
      <c r="B76" s="63" t="s">
        <v>357</v>
      </c>
      <c r="C76" s="64"/>
      <c r="D76" s="65"/>
      <c r="E76" s="66"/>
      <c r="F76" s="67"/>
      <c r="G76" s="64"/>
      <c r="H76" s="68" t="s">
        <v>633</v>
      </c>
      <c r="I76" s="69"/>
      <c r="J76" s="69"/>
      <c r="K76" s="34" t="s">
        <v>65</v>
      </c>
      <c r="L76" s="76">
        <v>76</v>
      </c>
      <c r="M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6" s="71"/>
      <c r="O76" s="78" t="s">
        <v>633</v>
      </c>
      <c r="P76" s="80">
        <v>44297.586388888885</v>
      </c>
      <c r="Q76" s="78" t="s">
        <v>669</v>
      </c>
      <c r="R76" s="78"/>
      <c r="S76" s="78"/>
      <c r="T76" s="78"/>
      <c r="U76" s="80">
        <v>44297.586388888885</v>
      </c>
      <c r="V76" s="81" t="s">
        <v>1278</v>
      </c>
      <c r="W76" s="78"/>
      <c r="X76" s="78"/>
      <c r="Y76" s="84" t="s">
        <v>1775</v>
      </c>
      <c r="Z76" s="78"/>
    </row>
    <row r="77" spans="1:26" ht="15">
      <c r="A77" s="63" t="s">
        <v>240</v>
      </c>
      <c r="B77" s="63" t="s">
        <v>545</v>
      </c>
      <c r="C77" s="64"/>
      <c r="D77" s="65"/>
      <c r="E77" s="66"/>
      <c r="F77" s="67"/>
      <c r="G77" s="64"/>
      <c r="H77" s="68" t="s">
        <v>633</v>
      </c>
      <c r="I77" s="69"/>
      <c r="J77" s="69"/>
      <c r="K77" s="34" t="s">
        <v>65</v>
      </c>
      <c r="L77" s="76">
        <v>77</v>
      </c>
      <c r="M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7" s="71"/>
      <c r="O77" s="78" t="s">
        <v>633</v>
      </c>
      <c r="P77" s="80">
        <v>44297.275659722225</v>
      </c>
      <c r="Q77" s="78" t="s">
        <v>670</v>
      </c>
      <c r="R77" s="81" t="s">
        <v>973</v>
      </c>
      <c r="S77" s="78" t="s">
        <v>1169</v>
      </c>
      <c r="T77" s="78"/>
      <c r="U77" s="80">
        <v>44297.275659722225</v>
      </c>
      <c r="V77" s="81" t="s">
        <v>1279</v>
      </c>
      <c r="W77" s="78"/>
      <c r="X77" s="78"/>
      <c r="Y77" s="84" t="s">
        <v>1776</v>
      </c>
      <c r="Z77" s="84" t="s">
        <v>2232</v>
      </c>
    </row>
    <row r="78" spans="1:26" ht="15">
      <c r="A78" s="63" t="s">
        <v>240</v>
      </c>
      <c r="B78" s="63" t="s">
        <v>546</v>
      </c>
      <c r="C78" s="64"/>
      <c r="D78" s="65"/>
      <c r="E78" s="66"/>
      <c r="F78" s="67"/>
      <c r="G78" s="64"/>
      <c r="H78" s="68" t="s">
        <v>633</v>
      </c>
      <c r="I78" s="69"/>
      <c r="J78" s="69"/>
      <c r="K78" s="34" t="s">
        <v>65</v>
      </c>
      <c r="L78" s="76">
        <v>78</v>
      </c>
      <c r="M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8" s="71"/>
      <c r="O78" s="78" t="s">
        <v>633</v>
      </c>
      <c r="P78" s="80">
        <v>44297.278912037036</v>
      </c>
      <c r="Q78" s="78" t="s">
        <v>671</v>
      </c>
      <c r="R78" s="81" t="s">
        <v>974</v>
      </c>
      <c r="S78" s="78" t="s">
        <v>1169</v>
      </c>
      <c r="T78" s="78"/>
      <c r="U78" s="80">
        <v>44297.278912037036</v>
      </c>
      <c r="V78" s="81" t="s">
        <v>1280</v>
      </c>
      <c r="W78" s="78"/>
      <c r="X78" s="78"/>
      <c r="Y78" s="84" t="s">
        <v>1777</v>
      </c>
      <c r="Z78" s="84" t="s">
        <v>2233</v>
      </c>
    </row>
    <row r="79" spans="1:26" ht="15">
      <c r="A79" s="63" t="s">
        <v>240</v>
      </c>
      <c r="B79" s="63" t="s">
        <v>547</v>
      </c>
      <c r="C79" s="64"/>
      <c r="D79" s="65"/>
      <c r="E79" s="66"/>
      <c r="F79" s="67"/>
      <c r="G79" s="64"/>
      <c r="H79" s="68" t="s">
        <v>633</v>
      </c>
      <c r="I79" s="69"/>
      <c r="J79" s="69"/>
      <c r="K79" s="34" t="s">
        <v>65</v>
      </c>
      <c r="L79" s="76">
        <v>79</v>
      </c>
      <c r="M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9" s="71"/>
      <c r="O79" s="78" t="s">
        <v>633</v>
      </c>
      <c r="P79" s="80">
        <v>44297.275659722225</v>
      </c>
      <c r="Q79" s="78" t="s">
        <v>670</v>
      </c>
      <c r="R79" s="81" t="s">
        <v>973</v>
      </c>
      <c r="S79" s="78" t="s">
        <v>1169</v>
      </c>
      <c r="T79" s="78"/>
      <c r="U79" s="80">
        <v>44297.275659722225</v>
      </c>
      <c r="V79" s="81" t="s">
        <v>1279</v>
      </c>
      <c r="W79" s="78"/>
      <c r="X79" s="78"/>
      <c r="Y79" s="84" t="s">
        <v>1776</v>
      </c>
      <c r="Z79" s="84" t="s">
        <v>2232</v>
      </c>
    </row>
    <row r="80" spans="1:26" ht="15">
      <c r="A80" s="63" t="s">
        <v>240</v>
      </c>
      <c r="B80" s="63" t="s">
        <v>547</v>
      </c>
      <c r="C80" s="64"/>
      <c r="D80" s="65"/>
      <c r="E80" s="66"/>
      <c r="F80" s="67"/>
      <c r="G80" s="64"/>
      <c r="H80" s="68" t="s">
        <v>633</v>
      </c>
      <c r="I80" s="69"/>
      <c r="J80" s="69"/>
      <c r="K80" s="34" t="s">
        <v>65</v>
      </c>
      <c r="L80" s="76">
        <v>80</v>
      </c>
      <c r="M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0" s="71"/>
      <c r="O80" s="78" t="s">
        <v>633</v>
      </c>
      <c r="P80" s="80">
        <v>44297.278912037036</v>
      </c>
      <c r="Q80" s="78" t="s">
        <v>671</v>
      </c>
      <c r="R80" s="81" t="s">
        <v>974</v>
      </c>
      <c r="S80" s="78" t="s">
        <v>1169</v>
      </c>
      <c r="T80" s="78"/>
      <c r="U80" s="80">
        <v>44297.278912037036</v>
      </c>
      <c r="V80" s="81" t="s">
        <v>1280</v>
      </c>
      <c r="W80" s="78"/>
      <c r="X80" s="78"/>
      <c r="Y80" s="84" t="s">
        <v>1777</v>
      </c>
      <c r="Z80" s="84" t="s">
        <v>2233</v>
      </c>
    </row>
    <row r="81" spans="1:26" ht="15">
      <c r="A81" s="63" t="s">
        <v>240</v>
      </c>
      <c r="B81" s="63" t="s">
        <v>548</v>
      </c>
      <c r="C81" s="64"/>
      <c r="D81" s="65"/>
      <c r="E81" s="66"/>
      <c r="F81" s="67"/>
      <c r="G81" s="64"/>
      <c r="H81" s="68" t="s">
        <v>633</v>
      </c>
      <c r="I81" s="69"/>
      <c r="J81" s="69"/>
      <c r="K81" s="34" t="s">
        <v>65</v>
      </c>
      <c r="L81" s="76">
        <v>81</v>
      </c>
      <c r="M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1" s="71"/>
      <c r="O81" s="78" t="s">
        <v>633</v>
      </c>
      <c r="P81" s="80">
        <v>44297.275659722225</v>
      </c>
      <c r="Q81" s="78" t="s">
        <v>670</v>
      </c>
      <c r="R81" s="81" t="s">
        <v>973</v>
      </c>
      <c r="S81" s="78" t="s">
        <v>1169</v>
      </c>
      <c r="T81" s="78"/>
      <c r="U81" s="80">
        <v>44297.275659722225</v>
      </c>
      <c r="V81" s="81" t="s">
        <v>1279</v>
      </c>
      <c r="W81" s="78"/>
      <c r="X81" s="78"/>
      <c r="Y81" s="84" t="s">
        <v>1776</v>
      </c>
      <c r="Z81" s="84" t="s">
        <v>2232</v>
      </c>
    </row>
    <row r="82" spans="1:26" ht="15">
      <c r="A82" s="63" t="s">
        <v>240</v>
      </c>
      <c r="B82" s="63" t="s">
        <v>548</v>
      </c>
      <c r="C82" s="64"/>
      <c r="D82" s="65"/>
      <c r="E82" s="66"/>
      <c r="F82" s="67"/>
      <c r="G82" s="64"/>
      <c r="H82" s="68" t="s">
        <v>633</v>
      </c>
      <c r="I82" s="69"/>
      <c r="J82" s="69"/>
      <c r="K82" s="34" t="s">
        <v>65</v>
      </c>
      <c r="L82" s="76">
        <v>82</v>
      </c>
      <c r="M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2" s="71"/>
      <c r="O82" s="78" t="s">
        <v>633</v>
      </c>
      <c r="P82" s="80">
        <v>44297.278912037036</v>
      </c>
      <c r="Q82" s="78" t="s">
        <v>671</v>
      </c>
      <c r="R82" s="81" t="s">
        <v>974</v>
      </c>
      <c r="S82" s="78" t="s">
        <v>1169</v>
      </c>
      <c r="T82" s="78"/>
      <c r="U82" s="80">
        <v>44297.278912037036</v>
      </c>
      <c r="V82" s="81" t="s">
        <v>1280</v>
      </c>
      <c r="W82" s="78"/>
      <c r="X82" s="78"/>
      <c r="Y82" s="84" t="s">
        <v>1777</v>
      </c>
      <c r="Z82" s="84" t="s">
        <v>2233</v>
      </c>
    </row>
    <row r="83" spans="1:26" ht="15">
      <c r="A83" s="63" t="s">
        <v>240</v>
      </c>
      <c r="B83" s="63" t="s">
        <v>549</v>
      </c>
      <c r="C83" s="64"/>
      <c r="D83" s="65"/>
      <c r="E83" s="66"/>
      <c r="F83" s="67"/>
      <c r="G83" s="64"/>
      <c r="H83" s="68" t="s">
        <v>633</v>
      </c>
      <c r="I83" s="69"/>
      <c r="J83" s="69"/>
      <c r="K83" s="34" t="s">
        <v>65</v>
      </c>
      <c r="L83" s="76">
        <v>83</v>
      </c>
      <c r="M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3" s="71"/>
      <c r="O83" s="78" t="s">
        <v>633</v>
      </c>
      <c r="P83" s="80">
        <v>44297.275659722225</v>
      </c>
      <c r="Q83" s="78" t="s">
        <v>670</v>
      </c>
      <c r="R83" s="81" t="s">
        <v>973</v>
      </c>
      <c r="S83" s="78" t="s">
        <v>1169</v>
      </c>
      <c r="T83" s="78"/>
      <c r="U83" s="80">
        <v>44297.275659722225</v>
      </c>
      <c r="V83" s="81" t="s">
        <v>1279</v>
      </c>
      <c r="W83" s="78"/>
      <c r="X83" s="78"/>
      <c r="Y83" s="84" t="s">
        <v>1776</v>
      </c>
      <c r="Z83" s="84" t="s">
        <v>2232</v>
      </c>
    </row>
    <row r="84" spans="1:26" ht="15">
      <c r="A84" s="63" t="s">
        <v>240</v>
      </c>
      <c r="B84" s="63" t="s">
        <v>549</v>
      </c>
      <c r="C84" s="64"/>
      <c r="D84" s="65"/>
      <c r="E84" s="66"/>
      <c r="F84" s="67"/>
      <c r="G84" s="64"/>
      <c r="H84" s="68" t="s">
        <v>633</v>
      </c>
      <c r="I84" s="69"/>
      <c r="J84" s="69"/>
      <c r="K84" s="34" t="s">
        <v>65</v>
      </c>
      <c r="L84" s="76">
        <v>84</v>
      </c>
      <c r="M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4" s="71"/>
      <c r="O84" s="78" t="s">
        <v>633</v>
      </c>
      <c r="P84" s="80">
        <v>44297.278912037036</v>
      </c>
      <c r="Q84" s="78" t="s">
        <v>671</v>
      </c>
      <c r="R84" s="81" t="s">
        <v>974</v>
      </c>
      <c r="S84" s="78" t="s">
        <v>1169</v>
      </c>
      <c r="T84" s="78"/>
      <c r="U84" s="80">
        <v>44297.278912037036</v>
      </c>
      <c r="V84" s="81" t="s">
        <v>1280</v>
      </c>
      <c r="W84" s="78"/>
      <c r="X84" s="78"/>
      <c r="Y84" s="84" t="s">
        <v>1777</v>
      </c>
      <c r="Z84" s="84" t="s">
        <v>2233</v>
      </c>
    </row>
    <row r="85" spans="1:26" ht="15">
      <c r="A85" s="63" t="s">
        <v>240</v>
      </c>
      <c r="B85" s="63" t="s">
        <v>550</v>
      </c>
      <c r="C85" s="64"/>
      <c r="D85" s="65"/>
      <c r="E85" s="66"/>
      <c r="F85" s="67"/>
      <c r="G85" s="64"/>
      <c r="H85" s="68" t="s">
        <v>632</v>
      </c>
      <c r="I85" s="69"/>
      <c r="J85" s="69"/>
      <c r="K85" s="34" t="s">
        <v>65</v>
      </c>
      <c r="L85" s="76">
        <v>85</v>
      </c>
      <c r="M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5" s="71"/>
      <c r="O85" s="78" t="s">
        <v>632</v>
      </c>
      <c r="P85" s="80">
        <v>44297.275659722225</v>
      </c>
      <c r="Q85" s="78" t="s">
        <v>670</v>
      </c>
      <c r="R85" s="81" t="s">
        <v>973</v>
      </c>
      <c r="S85" s="78" t="s">
        <v>1169</v>
      </c>
      <c r="T85" s="78"/>
      <c r="U85" s="80">
        <v>44297.275659722225</v>
      </c>
      <c r="V85" s="81" t="s">
        <v>1279</v>
      </c>
      <c r="W85" s="78"/>
      <c r="X85" s="78"/>
      <c r="Y85" s="84" t="s">
        <v>1776</v>
      </c>
      <c r="Z85" s="84" t="s">
        <v>2232</v>
      </c>
    </row>
    <row r="86" spans="1:26" ht="15">
      <c r="A86" s="63" t="s">
        <v>240</v>
      </c>
      <c r="B86" s="63" t="s">
        <v>550</v>
      </c>
      <c r="C86" s="64"/>
      <c r="D86" s="65"/>
      <c r="E86" s="66"/>
      <c r="F86" s="67"/>
      <c r="G86" s="64"/>
      <c r="H86" s="68" t="s">
        <v>632</v>
      </c>
      <c r="I86" s="69"/>
      <c r="J86" s="69"/>
      <c r="K86" s="34" t="s">
        <v>65</v>
      </c>
      <c r="L86" s="76">
        <v>86</v>
      </c>
      <c r="M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6" s="71"/>
      <c r="O86" s="78" t="s">
        <v>632</v>
      </c>
      <c r="P86" s="80">
        <v>44297.278912037036</v>
      </c>
      <c r="Q86" s="78" t="s">
        <v>671</v>
      </c>
      <c r="R86" s="81" t="s">
        <v>974</v>
      </c>
      <c r="S86" s="78" t="s">
        <v>1169</v>
      </c>
      <c r="T86" s="78"/>
      <c r="U86" s="80">
        <v>44297.278912037036</v>
      </c>
      <c r="V86" s="81" t="s">
        <v>1280</v>
      </c>
      <c r="W86" s="78"/>
      <c r="X86" s="78"/>
      <c r="Y86" s="84" t="s">
        <v>1777</v>
      </c>
      <c r="Z86" s="84" t="s">
        <v>2233</v>
      </c>
    </row>
    <row r="87" spans="1:26" ht="15">
      <c r="A87" s="63" t="s">
        <v>240</v>
      </c>
      <c r="B87" s="63" t="s">
        <v>551</v>
      </c>
      <c r="C87" s="64"/>
      <c r="D87" s="65"/>
      <c r="E87" s="66"/>
      <c r="F87" s="67"/>
      <c r="G87" s="64"/>
      <c r="H87" s="68" t="s">
        <v>632</v>
      </c>
      <c r="I87" s="69"/>
      <c r="J87" s="69"/>
      <c r="K87" s="34" t="s">
        <v>65</v>
      </c>
      <c r="L87" s="76">
        <v>87</v>
      </c>
      <c r="M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7" s="71"/>
      <c r="O87" s="78" t="s">
        <v>632</v>
      </c>
      <c r="P87" s="80">
        <v>44297.60234953704</v>
      </c>
      <c r="Q87" s="78" t="s">
        <v>672</v>
      </c>
      <c r="R87" s="81" t="s">
        <v>975</v>
      </c>
      <c r="S87" s="78" t="s">
        <v>1169</v>
      </c>
      <c r="T87" s="78"/>
      <c r="U87" s="80">
        <v>44297.60234953704</v>
      </c>
      <c r="V87" s="81" t="s">
        <v>1281</v>
      </c>
      <c r="W87" s="78"/>
      <c r="X87" s="78"/>
      <c r="Y87" s="84" t="s">
        <v>1778</v>
      </c>
      <c r="Z87" s="84" t="s">
        <v>2234</v>
      </c>
    </row>
    <row r="88" spans="1:26" ht="15">
      <c r="A88" s="63" t="s">
        <v>241</v>
      </c>
      <c r="B88" s="63" t="s">
        <v>488</v>
      </c>
      <c r="C88" s="64"/>
      <c r="D88" s="65"/>
      <c r="E88" s="66"/>
      <c r="F88" s="67"/>
      <c r="G88" s="64"/>
      <c r="H88" s="68" t="s">
        <v>633</v>
      </c>
      <c r="I88" s="69"/>
      <c r="J88" s="69"/>
      <c r="K88" s="34" t="s">
        <v>65</v>
      </c>
      <c r="L88" s="76">
        <v>88</v>
      </c>
      <c r="M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8" s="71"/>
      <c r="O88" s="78" t="s">
        <v>633</v>
      </c>
      <c r="P88" s="80">
        <v>44297.62365740741</v>
      </c>
      <c r="Q88" s="78" t="s">
        <v>673</v>
      </c>
      <c r="R88" s="78"/>
      <c r="S88" s="78"/>
      <c r="T88" s="78" t="s">
        <v>1186</v>
      </c>
      <c r="U88" s="80">
        <v>44297.62365740741</v>
      </c>
      <c r="V88" s="81" t="s">
        <v>1282</v>
      </c>
      <c r="W88" s="78"/>
      <c r="X88" s="78"/>
      <c r="Y88" s="84" t="s">
        <v>1779</v>
      </c>
      <c r="Z88" s="78"/>
    </row>
    <row r="89" spans="1:26" ht="15">
      <c r="A89" s="63" t="s">
        <v>242</v>
      </c>
      <c r="B89" s="63" t="s">
        <v>242</v>
      </c>
      <c r="C89" s="64"/>
      <c r="D89" s="65"/>
      <c r="E89" s="66"/>
      <c r="F89" s="67"/>
      <c r="G89" s="64"/>
      <c r="H89" s="68" t="s">
        <v>178</v>
      </c>
      <c r="I89" s="69"/>
      <c r="J89" s="69"/>
      <c r="K89" s="34" t="s">
        <v>65</v>
      </c>
      <c r="L89" s="76">
        <v>89</v>
      </c>
      <c r="M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9" s="71"/>
      <c r="O89" s="78" t="s">
        <v>178</v>
      </c>
      <c r="P89" s="80">
        <v>44296.58366898148</v>
      </c>
      <c r="Q89" s="78" t="s">
        <v>674</v>
      </c>
      <c r="R89" s="81" t="s">
        <v>976</v>
      </c>
      <c r="S89" s="78" t="s">
        <v>1169</v>
      </c>
      <c r="T89" s="78"/>
      <c r="U89" s="80">
        <v>44296.58366898148</v>
      </c>
      <c r="V89" s="81" t="s">
        <v>1283</v>
      </c>
      <c r="W89" s="78"/>
      <c r="X89" s="78"/>
      <c r="Y89" s="84" t="s">
        <v>1780</v>
      </c>
      <c r="Z89" s="78"/>
    </row>
    <row r="90" spans="1:26" ht="15">
      <c r="A90" s="63" t="s">
        <v>243</v>
      </c>
      <c r="B90" s="63" t="s">
        <v>242</v>
      </c>
      <c r="C90" s="64"/>
      <c r="D90" s="65"/>
      <c r="E90" s="66"/>
      <c r="F90" s="67"/>
      <c r="G90" s="64"/>
      <c r="H90" s="68" t="s">
        <v>633</v>
      </c>
      <c r="I90" s="69"/>
      <c r="J90" s="69"/>
      <c r="K90" s="34" t="s">
        <v>65</v>
      </c>
      <c r="L90" s="76">
        <v>90</v>
      </c>
      <c r="M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0" s="71"/>
      <c r="O90" s="78" t="s">
        <v>633</v>
      </c>
      <c r="P90" s="80">
        <v>44297.66079861111</v>
      </c>
      <c r="Q90" s="78" t="s">
        <v>659</v>
      </c>
      <c r="R90" s="78"/>
      <c r="S90" s="78"/>
      <c r="T90" s="78"/>
      <c r="U90" s="80">
        <v>44297.66079861111</v>
      </c>
      <c r="V90" s="81" t="s">
        <v>1284</v>
      </c>
      <c r="W90" s="78"/>
      <c r="X90" s="78"/>
      <c r="Y90" s="84" t="s">
        <v>1781</v>
      </c>
      <c r="Z90" s="78"/>
    </row>
    <row r="91" spans="1:26" ht="28.8">
      <c r="A91" s="63" t="s">
        <v>244</v>
      </c>
      <c r="B91" s="63" t="s">
        <v>488</v>
      </c>
      <c r="C91" s="64"/>
      <c r="D91" s="65"/>
      <c r="E91" s="66"/>
      <c r="F91" s="67"/>
      <c r="G91" s="64"/>
      <c r="H91" s="50" t="s">
        <v>633</v>
      </c>
      <c r="I91" s="69"/>
      <c r="J91" s="69"/>
      <c r="K91" s="34" t="s">
        <v>65</v>
      </c>
      <c r="L91" s="76">
        <v>91</v>
      </c>
      <c r="M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1" s="71"/>
      <c r="O91" s="78" t="s">
        <v>633</v>
      </c>
      <c r="P91" s="80">
        <v>44295.39891203704</v>
      </c>
      <c r="Q91" s="78" t="s">
        <v>636</v>
      </c>
      <c r="R91" s="78"/>
      <c r="S91" s="78"/>
      <c r="T91" s="78" t="s">
        <v>1186</v>
      </c>
      <c r="U91" s="80">
        <v>44295.39891203704</v>
      </c>
      <c r="V91" s="81" t="s">
        <v>1285</v>
      </c>
      <c r="W91" s="78"/>
      <c r="X91" s="78"/>
      <c r="Y91" s="84" t="s">
        <v>1782</v>
      </c>
      <c r="Z91" s="78"/>
    </row>
    <row r="92" spans="1:26" ht="15">
      <c r="A92" s="63" t="s">
        <v>244</v>
      </c>
      <c r="B92" s="63" t="s">
        <v>244</v>
      </c>
      <c r="C92" s="64"/>
      <c r="D92" s="65"/>
      <c r="E92" s="66"/>
      <c r="F92" s="67"/>
      <c r="G92" s="64"/>
      <c r="H92" s="68" t="s">
        <v>178</v>
      </c>
      <c r="I92" s="69"/>
      <c r="J92" s="69"/>
      <c r="K92" s="34" t="s">
        <v>65</v>
      </c>
      <c r="L92" s="76">
        <v>92</v>
      </c>
      <c r="M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2" s="71"/>
      <c r="O92" s="78" t="s">
        <v>178</v>
      </c>
      <c r="P92" s="80">
        <v>44297.67787037037</v>
      </c>
      <c r="Q92" s="78" t="s">
        <v>675</v>
      </c>
      <c r="R92" s="81" t="s">
        <v>977</v>
      </c>
      <c r="S92" s="78" t="s">
        <v>1173</v>
      </c>
      <c r="T92" s="78"/>
      <c r="U92" s="80">
        <v>44297.67787037037</v>
      </c>
      <c r="V92" s="81" t="s">
        <v>1286</v>
      </c>
      <c r="W92" s="78"/>
      <c r="X92" s="78"/>
      <c r="Y92" s="84" t="s">
        <v>1783</v>
      </c>
      <c r="Z92" s="78"/>
    </row>
    <row r="93" spans="1:26" ht="28.8">
      <c r="A93" s="63" t="s">
        <v>245</v>
      </c>
      <c r="B93" s="63" t="s">
        <v>483</v>
      </c>
      <c r="C93" s="64"/>
      <c r="D93" s="65"/>
      <c r="E93" s="66"/>
      <c r="F93" s="67"/>
      <c r="G93" s="64"/>
      <c r="H93" s="50" t="s">
        <v>633</v>
      </c>
      <c r="I93" s="69"/>
      <c r="J93" s="69"/>
      <c r="K93" s="34" t="s">
        <v>65</v>
      </c>
      <c r="L93" s="76">
        <v>93</v>
      </c>
      <c r="M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3" s="71"/>
      <c r="O93" s="78" t="s">
        <v>633</v>
      </c>
      <c r="P93" s="80">
        <v>44297.73358796296</v>
      </c>
      <c r="Q93" s="78" t="s">
        <v>676</v>
      </c>
      <c r="R93" s="81" t="s">
        <v>978</v>
      </c>
      <c r="S93" s="78" t="s">
        <v>1169</v>
      </c>
      <c r="T93" s="78" t="s">
        <v>1189</v>
      </c>
      <c r="U93" s="80">
        <v>44297.73358796296</v>
      </c>
      <c r="V93" s="81" t="s">
        <v>1287</v>
      </c>
      <c r="W93" s="78"/>
      <c r="X93" s="78"/>
      <c r="Y93" s="84" t="s">
        <v>1784</v>
      </c>
      <c r="Z93" s="78"/>
    </row>
    <row r="94" spans="1:26" ht="28.8">
      <c r="A94" s="63" t="s">
        <v>245</v>
      </c>
      <c r="B94" s="63" t="s">
        <v>485</v>
      </c>
      <c r="C94" s="64"/>
      <c r="D94" s="65"/>
      <c r="E94" s="66"/>
      <c r="F94" s="67"/>
      <c r="G94" s="64"/>
      <c r="H94" s="50" t="s">
        <v>633</v>
      </c>
      <c r="I94" s="69"/>
      <c r="J94" s="69"/>
      <c r="K94" s="34" t="s">
        <v>65</v>
      </c>
      <c r="L94" s="76">
        <v>94</v>
      </c>
      <c r="M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4" s="71"/>
      <c r="O94" s="78" t="s">
        <v>633</v>
      </c>
      <c r="P94" s="80">
        <v>44297.73358796296</v>
      </c>
      <c r="Q94" s="78" t="s">
        <v>676</v>
      </c>
      <c r="R94" s="81" t="s">
        <v>978</v>
      </c>
      <c r="S94" s="78" t="s">
        <v>1169</v>
      </c>
      <c r="T94" s="78" t="s">
        <v>1189</v>
      </c>
      <c r="U94" s="80">
        <v>44297.73358796296</v>
      </c>
      <c r="V94" s="81" t="s">
        <v>1287</v>
      </c>
      <c r="W94" s="78"/>
      <c r="X94" s="78"/>
      <c r="Y94" s="84" t="s">
        <v>1784</v>
      </c>
      <c r="Z94" s="78"/>
    </row>
    <row r="95" spans="1:26" ht="15">
      <c r="A95" s="63" t="s">
        <v>246</v>
      </c>
      <c r="B95" s="63" t="s">
        <v>357</v>
      </c>
      <c r="C95" s="64"/>
      <c r="D95" s="65"/>
      <c r="E95" s="66"/>
      <c r="F95" s="67"/>
      <c r="G95" s="64"/>
      <c r="H95" s="68" t="s">
        <v>633</v>
      </c>
      <c r="I95" s="69"/>
      <c r="J95" s="69"/>
      <c r="K95" s="34" t="s">
        <v>65</v>
      </c>
      <c r="L95" s="76">
        <v>95</v>
      </c>
      <c r="M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5" s="71"/>
      <c r="O95" s="78" t="s">
        <v>633</v>
      </c>
      <c r="P95" s="80">
        <v>44297.75072916667</v>
      </c>
      <c r="Q95" s="78" t="s">
        <v>669</v>
      </c>
      <c r="R95" s="78"/>
      <c r="S95" s="78"/>
      <c r="T95" s="78"/>
      <c r="U95" s="80">
        <v>44297.75072916667</v>
      </c>
      <c r="V95" s="81" t="s">
        <v>1288</v>
      </c>
      <c r="W95" s="78"/>
      <c r="X95" s="78"/>
      <c r="Y95" s="84" t="s">
        <v>1785</v>
      </c>
      <c r="Z95" s="78"/>
    </row>
    <row r="96" spans="1:26" ht="15">
      <c r="A96" s="63" t="s">
        <v>247</v>
      </c>
      <c r="B96" s="63" t="s">
        <v>527</v>
      </c>
      <c r="C96" s="64"/>
      <c r="D96" s="65"/>
      <c r="E96" s="66"/>
      <c r="F96" s="67"/>
      <c r="G96" s="64"/>
      <c r="H96" s="68" t="s">
        <v>633</v>
      </c>
      <c r="I96" s="69"/>
      <c r="J96" s="69"/>
      <c r="K96" s="34" t="s">
        <v>65</v>
      </c>
      <c r="L96" s="76">
        <v>96</v>
      </c>
      <c r="M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6" s="71"/>
      <c r="O96" s="78" t="s">
        <v>633</v>
      </c>
      <c r="P96" s="80">
        <v>44297.764502314814</v>
      </c>
      <c r="Q96" s="78" t="s">
        <v>668</v>
      </c>
      <c r="R96" s="78"/>
      <c r="S96" s="78"/>
      <c r="T96" s="78"/>
      <c r="U96" s="80">
        <v>44297.764502314814</v>
      </c>
      <c r="V96" s="81" t="s">
        <v>1289</v>
      </c>
      <c r="W96" s="78"/>
      <c r="X96" s="78"/>
      <c r="Y96" s="84" t="s">
        <v>1786</v>
      </c>
      <c r="Z96" s="78"/>
    </row>
    <row r="97" spans="1:26" ht="15">
      <c r="A97" s="63" t="s">
        <v>247</v>
      </c>
      <c r="B97" s="63" t="s">
        <v>544</v>
      </c>
      <c r="C97" s="64"/>
      <c r="D97" s="65"/>
      <c r="E97" s="66"/>
      <c r="F97" s="67"/>
      <c r="G97" s="64"/>
      <c r="H97" s="68" t="s">
        <v>633</v>
      </c>
      <c r="I97" s="69"/>
      <c r="J97" s="69"/>
      <c r="K97" s="34" t="s">
        <v>65</v>
      </c>
      <c r="L97" s="76">
        <v>97</v>
      </c>
      <c r="M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7" s="71"/>
      <c r="O97" s="78" t="s">
        <v>633</v>
      </c>
      <c r="P97" s="80">
        <v>44297.764502314814</v>
      </c>
      <c r="Q97" s="78" t="s">
        <v>668</v>
      </c>
      <c r="R97" s="78"/>
      <c r="S97" s="78"/>
      <c r="T97" s="78"/>
      <c r="U97" s="80">
        <v>44297.764502314814</v>
      </c>
      <c r="V97" s="81" t="s">
        <v>1289</v>
      </c>
      <c r="W97" s="78"/>
      <c r="X97" s="78"/>
      <c r="Y97" s="84" t="s">
        <v>1786</v>
      </c>
      <c r="Z97" s="78"/>
    </row>
    <row r="98" spans="1:26" ht="15">
      <c r="A98" s="63" t="s">
        <v>247</v>
      </c>
      <c r="B98" s="63" t="s">
        <v>515</v>
      </c>
      <c r="C98" s="64"/>
      <c r="D98" s="65"/>
      <c r="E98" s="66"/>
      <c r="F98" s="67"/>
      <c r="G98" s="64"/>
      <c r="H98" s="68" t="s">
        <v>633</v>
      </c>
      <c r="I98" s="69"/>
      <c r="J98" s="69"/>
      <c r="K98" s="34" t="s">
        <v>65</v>
      </c>
      <c r="L98" s="76">
        <v>98</v>
      </c>
      <c r="M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8" s="71"/>
      <c r="O98" s="78" t="s">
        <v>633</v>
      </c>
      <c r="P98" s="80">
        <v>44297.764502314814</v>
      </c>
      <c r="Q98" s="78" t="s">
        <v>668</v>
      </c>
      <c r="R98" s="78"/>
      <c r="S98" s="78"/>
      <c r="T98" s="78"/>
      <c r="U98" s="80">
        <v>44297.764502314814</v>
      </c>
      <c r="V98" s="81" t="s">
        <v>1289</v>
      </c>
      <c r="W98" s="78"/>
      <c r="X98" s="78"/>
      <c r="Y98" s="84" t="s">
        <v>1786</v>
      </c>
      <c r="Z98" s="78"/>
    </row>
    <row r="99" spans="1:26" ht="15">
      <c r="A99" s="63" t="s">
        <v>248</v>
      </c>
      <c r="B99" s="63" t="s">
        <v>248</v>
      </c>
      <c r="C99" s="64"/>
      <c r="D99" s="65"/>
      <c r="E99" s="66"/>
      <c r="F99" s="67"/>
      <c r="G99" s="64"/>
      <c r="H99" s="68" t="s">
        <v>178</v>
      </c>
      <c r="I99" s="69"/>
      <c r="J99" s="69"/>
      <c r="K99" s="34" t="s">
        <v>65</v>
      </c>
      <c r="L99" s="76">
        <v>99</v>
      </c>
      <c r="M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9" s="71"/>
      <c r="O99" s="78" t="s">
        <v>178</v>
      </c>
      <c r="P99" s="80">
        <v>44297.790972222225</v>
      </c>
      <c r="Q99" s="78" t="s">
        <v>677</v>
      </c>
      <c r="R99" s="81" t="s">
        <v>979</v>
      </c>
      <c r="S99" s="78" t="s">
        <v>1169</v>
      </c>
      <c r="T99" s="78"/>
      <c r="U99" s="80">
        <v>44297.790972222225</v>
      </c>
      <c r="V99" s="81" t="s">
        <v>1290</v>
      </c>
      <c r="W99" s="78"/>
      <c r="X99" s="78"/>
      <c r="Y99" s="84" t="s">
        <v>1787</v>
      </c>
      <c r="Z99" s="78"/>
    </row>
    <row r="100" spans="1:26" ht="15">
      <c r="A100" s="63" t="s">
        <v>249</v>
      </c>
      <c r="B100" s="63" t="s">
        <v>248</v>
      </c>
      <c r="C100" s="64"/>
      <c r="D100" s="65"/>
      <c r="E100" s="66"/>
      <c r="F100" s="67"/>
      <c r="G100" s="64"/>
      <c r="H100" s="68" t="s">
        <v>633</v>
      </c>
      <c r="I100" s="69"/>
      <c r="J100" s="69"/>
      <c r="K100" s="34" t="s">
        <v>65</v>
      </c>
      <c r="L100" s="76">
        <v>100</v>
      </c>
      <c r="M1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0" s="71"/>
      <c r="O100" s="78" t="s">
        <v>633</v>
      </c>
      <c r="P100" s="80">
        <v>44297.81266203704</v>
      </c>
      <c r="Q100" s="78" t="s">
        <v>678</v>
      </c>
      <c r="R100" s="78"/>
      <c r="S100" s="78"/>
      <c r="T100" s="78"/>
      <c r="U100" s="80">
        <v>44297.81266203704</v>
      </c>
      <c r="V100" s="81" t="s">
        <v>1291</v>
      </c>
      <c r="W100" s="78"/>
      <c r="X100" s="78"/>
      <c r="Y100" s="84" t="s">
        <v>1788</v>
      </c>
      <c r="Z100" s="78"/>
    </row>
    <row r="101" spans="1:26" ht="15">
      <c r="A101" s="63" t="s">
        <v>250</v>
      </c>
      <c r="B101" s="63" t="s">
        <v>250</v>
      </c>
      <c r="C101" s="64"/>
      <c r="D101" s="65"/>
      <c r="E101" s="66"/>
      <c r="F101" s="67"/>
      <c r="G101" s="64"/>
      <c r="H101" s="68" t="s">
        <v>178</v>
      </c>
      <c r="I101" s="69"/>
      <c r="J101" s="69"/>
      <c r="K101" s="34" t="s">
        <v>65</v>
      </c>
      <c r="L101" s="76">
        <v>101</v>
      </c>
      <c r="M1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1" s="71"/>
      <c r="O101" s="78" t="s">
        <v>178</v>
      </c>
      <c r="P101" s="80">
        <v>44297.82592592593</v>
      </c>
      <c r="Q101" s="78" t="s">
        <v>679</v>
      </c>
      <c r="R101" s="81" t="s">
        <v>980</v>
      </c>
      <c r="S101" s="78" t="s">
        <v>1174</v>
      </c>
      <c r="T101" s="78"/>
      <c r="U101" s="80">
        <v>44297.82592592593</v>
      </c>
      <c r="V101" s="81" t="s">
        <v>1292</v>
      </c>
      <c r="W101" s="78"/>
      <c r="X101" s="78"/>
      <c r="Y101" s="84" t="s">
        <v>1789</v>
      </c>
      <c r="Z101" s="78"/>
    </row>
    <row r="102" spans="1:26" ht="15">
      <c r="A102" s="63" t="s">
        <v>251</v>
      </c>
      <c r="B102" s="63" t="s">
        <v>251</v>
      </c>
      <c r="C102" s="64"/>
      <c r="D102" s="65"/>
      <c r="E102" s="66"/>
      <c r="F102" s="67"/>
      <c r="G102" s="64"/>
      <c r="H102" s="68" t="s">
        <v>178</v>
      </c>
      <c r="I102" s="69"/>
      <c r="J102" s="69"/>
      <c r="K102" s="34" t="s">
        <v>65</v>
      </c>
      <c r="L102" s="76">
        <v>102</v>
      </c>
      <c r="M1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2" s="71"/>
      <c r="O102" s="78" t="s">
        <v>178</v>
      </c>
      <c r="P102" s="80">
        <v>44297.85300925926</v>
      </c>
      <c r="Q102" s="78" t="s">
        <v>680</v>
      </c>
      <c r="R102" s="81" t="s">
        <v>980</v>
      </c>
      <c r="S102" s="78" t="s">
        <v>1174</v>
      </c>
      <c r="T102" s="78"/>
      <c r="U102" s="80">
        <v>44297.85300925926</v>
      </c>
      <c r="V102" s="81" t="s">
        <v>1293</v>
      </c>
      <c r="W102" s="78"/>
      <c r="X102" s="78"/>
      <c r="Y102" s="84" t="s">
        <v>1790</v>
      </c>
      <c r="Z102" s="78"/>
    </row>
    <row r="103" spans="1:26" ht="15">
      <c r="A103" s="63" t="s">
        <v>252</v>
      </c>
      <c r="B103" s="63" t="s">
        <v>252</v>
      </c>
      <c r="C103" s="64"/>
      <c r="D103" s="65"/>
      <c r="E103" s="66"/>
      <c r="F103" s="67"/>
      <c r="G103" s="64"/>
      <c r="H103" s="68" t="s">
        <v>178</v>
      </c>
      <c r="I103" s="69"/>
      <c r="J103" s="69"/>
      <c r="K103" s="34" t="s">
        <v>65</v>
      </c>
      <c r="L103" s="76">
        <v>103</v>
      </c>
      <c r="M1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3" s="71"/>
      <c r="O103" s="78" t="s">
        <v>178</v>
      </c>
      <c r="P103" s="80">
        <v>44297.865798611114</v>
      </c>
      <c r="Q103" s="78" t="s">
        <v>681</v>
      </c>
      <c r="R103" s="81" t="s">
        <v>981</v>
      </c>
      <c r="S103" s="78" t="s">
        <v>1174</v>
      </c>
      <c r="T103" s="78"/>
      <c r="U103" s="80">
        <v>44297.865798611114</v>
      </c>
      <c r="V103" s="81" t="s">
        <v>1294</v>
      </c>
      <c r="W103" s="78"/>
      <c r="X103" s="78"/>
      <c r="Y103" s="84" t="s">
        <v>1791</v>
      </c>
      <c r="Z103" s="78"/>
    </row>
    <row r="104" spans="1:26" ht="15">
      <c r="A104" s="63" t="s">
        <v>253</v>
      </c>
      <c r="B104" s="63" t="s">
        <v>517</v>
      </c>
      <c r="C104" s="64"/>
      <c r="D104" s="65"/>
      <c r="E104" s="66"/>
      <c r="F104" s="67"/>
      <c r="G104" s="64"/>
      <c r="H104" s="68" t="s">
        <v>633</v>
      </c>
      <c r="I104" s="69"/>
      <c r="J104" s="69"/>
      <c r="K104" s="34" t="s">
        <v>65</v>
      </c>
      <c r="L104" s="76">
        <v>104</v>
      </c>
      <c r="M1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4" s="71"/>
      <c r="O104" s="78" t="s">
        <v>633</v>
      </c>
      <c r="P104" s="80">
        <v>44297.87087962963</v>
      </c>
      <c r="Q104" s="78" t="s">
        <v>667</v>
      </c>
      <c r="R104" s="78"/>
      <c r="S104" s="78"/>
      <c r="T104" s="78"/>
      <c r="U104" s="80">
        <v>44297.87087962963</v>
      </c>
      <c r="V104" s="81" t="s">
        <v>1295</v>
      </c>
      <c r="W104" s="78"/>
      <c r="X104" s="78"/>
      <c r="Y104" s="84" t="s">
        <v>1792</v>
      </c>
      <c r="Z104" s="78"/>
    </row>
    <row r="105" spans="1:26" ht="15">
      <c r="A105" s="63" t="s">
        <v>254</v>
      </c>
      <c r="B105" s="63" t="s">
        <v>254</v>
      </c>
      <c r="C105" s="64"/>
      <c r="D105" s="65"/>
      <c r="E105" s="66"/>
      <c r="F105" s="67"/>
      <c r="G105" s="64"/>
      <c r="H105" s="68" t="s">
        <v>178</v>
      </c>
      <c r="I105" s="69"/>
      <c r="J105" s="69"/>
      <c r="K105" s="34" t="s">
        <v>65</v>
      </c>
      <c r="L105" s="76">
        <v>105</v>
      </c>
      <c r="M1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5" s="71"/>
      <c r="O105" s="78" t="s">
        <v>178</v>
      </c>
      <c r="P105" s="80">
        <v>44297.874814814815</v>
      </c>
      <c r="Q105" s="78" t="s">
        <v>682</v>
      </c>
      <c r="R105" s="81" t="s">
        <v>982</v>
      </c>
      <c r="S105" s="78" t="s">
        <v>1174</v>
      </c>
      <c r="T105" s="78" t="s">
        <v>1190</v>
      </c>
      <c r="U105" s="80">
        <v>44297.874814814815</v>
      </c>
      <c r="V105" s="81" t="s">
        <v>1296</v>
      </c>
      <c r="W105" s="78"/>
      <c r="X105" s="78"/>
      <c r="Y105" s="84" t="s">
        <v>1793</v>
      </c>
      <c r="Z105" s="78"/>
    </row>
    <row r="106" spans="1:26" ht="15">
      <c r="A106" s="63" t="s">
        <v>255</v>
      </c>
      <c r="B106" s="63" t="s">
        <v>517</v>
      </c>
      <c r="C106" s="64"/>
      <c r="D106" s="65"/>
      <c r="E106" s="66"/>
      <c r="F106" s="67"/>
      <c r="G106" s="64"/>
      <c r="H106" s="68" t="s">
        <v>633</v>
      </c>
      <c r="I106" s="69"/>
      <c r="J106" s="69"/>
      <c r="K106" s="34" t="s">
        <v>65</v>
      </c>
      <c r="L106" s="76">
        <v>106</v>
      </c>
      <c r="M1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6" s="71"/>
      <c r="O106" s="78" t="s">
        <v>633</v>
      </c>
      <c r="P106" s="80">
        <v>44297.89778935185</v>
      </c>
      <c r="Q106" s="78" t="s">
        <v>667</v>
      </c>
      <c r="R106" s="78"/>
      <c r="S106" s="78"/>
      <c r="T106" s="78"/>
      <c r="U106" s="80">
        <v>44297.89778935185</v>
      </c>
      <c r="V106" s="81" t="s">
        <v>1297</v>
      </c>
      <c r="W106" s="78"/>
      <c r="X106" s="78"/>
      <c r="Y106" s="84" t="s">
        <v>1794</v>
      </c>
      <c r="Z106" s="78"/>
    </row>
    <row r="107" spans="1:26" ht="15">
      <c r="A107" s="63" t="s">
        <v>256</v>
      </c>
      <c r="B107" s="63" t="s">
        <v>357</v>
      </c>
      <c r="C107" s="64"/>
      <c r="D107" s="65"/>
      <c r="E107" s="66"/>
      <c r="F107" s="67"/>
      <c r="G107" s="64"/>
      <c r="H107" s="68" t="s">
        <v>633</v>
      </c>
      <c r="I107" s="69"/>
      <c r="J107" s="69"/>
      <c r="K107" s="34" t="s">
        <v>65</v>
      </c>
      <c r="L107" s="76">
        <v>107</v>
      </c>
      <c r="M1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7" s="71"/>
      <c r="O107" s="78" t="s">
        <v>633</v>
      </c>
      <c r="P107" s="80">
        <v>44297.939930555556</v>
      </c>
      <c r="Q107" s="78" t="s">
        <v>669</v>
      </c>
      <c r="R107" s="78"/>
      <c r="S107" s="78"/>
      <c r="T107" s="78"/>
      <c r="U107" s="80">
        <v>44297.939930555556</v>
      </c>
      <c r="V107" s="81" t="s">
        <v>1298</v>
      </c>
      <c r="W107" s="78"/>
      <c r="X107" s="78"/>
      <c r="Y107" s="84" t="s">
        <v>1795</v>
      </c>
      <c r="Z107" s="78"/>
    </row>
    <row r="108" spans="1:26" ht="15">
      <c r="A108" s="63" t="s">
        <v>257</v>
      </c>
      <c r="B108" s="63" t="s">
        <v>357</v>
      </c>
      <c r="C108" s="64"/>
      <c r="D108" s="65"/>
      <c r="E108" s="66"/>
      <c r="F108" s="67"/>
      <c r="G108" s="64"/>
      <c r="H108" s="68" t="s">
        <v>633</v>
      </c>
      <c r="I108" s="69"/>
      <c r="J108" s="69"/>
      <c r="K108" s="34" t="s">
        <v>65</v>
      </c>
      <c r="L108" s="76">
        <v>108</v>
      </c>
      <c r="M1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8" s="71"/>
      <c r="O108" s="78" t="s">
        <v>633</v>
      </c>
      <c r="P108" s="80">
        <v>44298.08246527778</v>
      </c>
      <c r="Q108" s="78" t="s">
        <v>669</v>
      </c>
      <c r="R108" s="78"/>
      <c r="S108" s="78"/>
      <c r="T108" s="78"/>
      <c r="U108" s="80">
        <v>44298.08246527778</v>
      </c>
      <c r="V108" s="81" t="s">
        <v>1299</v>
      </c>
      <c r="W108" s="78"/>
      <c r="X108" s="78"/>
      <c r="Y108" s="84" t="s">
        <v>1796</v>
      </c>
      <c r="Z108" s="78"/>
    </row>
    <row r="109" spans="1:26" ht="15">
      <c r="A109" s="63" t="s">
        <v>258</v>
      </c>
      <c r="B109" s="63" t="s">
        <v>258</v>
      </c>
      <c r="C109" s="64"/>
      <c r="D109" s="65"/>
      <c r="E109" s="66"/>
      <c r="F109" s="67"/>
      <c r="G109" s="64"/>
      <c r="H109" s="68" t="s">
        <v>178</v>
      </c>
      <c r="I109" s="69"/>
      <c r="J109" s="69"/>
      <c r="K109" s="34" t="s">
        <v>65</v>
      </c>
      <c r="L109" s="76">
        <v>109</v>
      </c>
      <c r="M1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9" s="71"/>
      <c r="O109" s="78" t="s">
        <v>178</v>
      </c>
      <c r="P109" s="80">
        <v>44298.25914351852</v>
      </c>
      <c r="Q109" s="78" t="s">
        <v>683</v>
      </c>
      <c r="R109" s="81" t="s">
        <v>983</v>
      </c>
      <c r="S109" s="78" t="s">
        <v>1169</v>
      </c>
      <c r="T109" s="78" t="s">
        <v>1191</v>
      </c>
      <c r="U109" s="80">
        <v>44298.25914351852</v>
      </c>
      <c r="V109" s="81" t="s">
        <v>1300</v>
      </c>
      <c r="W109" s="78"/>
      <c r="X109" s="78"/>
      <c r="Y109" s="84" t="s">
        <v>1797</v>
      </c>
      <c r="Z109" s="78"/>
    </row>
    <row r="110" spans="1:26" ht="15">
      <c r="A110" s="63" t="s">
        <v>259</v>
      </c>
      <c r="B110" s="63" t="s">
        <v>432</v>
      </c>
      <c r="C110" s="64"/>
      <c r="D110" s="65"/>
      <c r="E110" s="66"/>
      <c r="F110" s="67"/>
      <c r="G110" s="64"/>
      <c r="H110" s="68" t="s">
        <v>633</v>
      </c>
      <c r="I110" s="69"/>
      <c r="J110" s="69"/>
      <c r="K110" s="34" t="s">
        <v>65</v>
      </c>
      <c r="L110" s="76">
        <v>110</v>
      </c>
      <c r="M1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0" s="71"/>
      <c r="O110" s="78" t="s">
        <v>633</v>
      </c>
      <c r="P110" s="80">
        <v>44298.26013888889</v>
      </c>
      <c r="Q110" s="78" t="s">
        <v>684</v>
      </c>
      <c r="R110" s="78"/>
      <c r="S110" s="78"/>
      <c r="T110" s="78"/>
      <c r="U110" s="80">
        <v>44298.26013888889</v>
      </c>
      <c r="V110" s="81" t="s">
        <v>1301</v>
      </c>
      <c r="W110" s="78"/>
      <c r="X110" s="78"/>
      <c r="Y110" s="84" t="s">
        <v>1798</v>
      </c>
      <c r="Z110" s="78"/>
    </row>
    <row r="111" spans="1:26" ht="15">
      <c r="A111" s="63" t="s">
        <v>259</v>
      </c>
      <c r="B111" s="63" t="s">
        <v>488</v>
      </c>
      <c r="C111" s="64"/>
      <c r="D111" s="65"/>
      <c r="E111" s="66"/>
      <c r="F111" s="67"/>
      <c r="G111" s="64"/>
      <c r="H111" s="68" t="s">
        <v>633</v>
      </c>
      <c r="I111" s="69"/>
      <c r="J111" s="69"/>
      <c r="K111" s="34" t="s">
        <v>65</v>
      </c>
      <c r="L111" s="76">
        <v>111</v>
      </c>
      <c r="M1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1" s="71"/>
      <c r="O111" s="78" t="s">
        <v>633</v>
      </c>
      <c r="P111" s="80">
        <v>44298.26013888889</v>
      </c>
      <c r="Q111" s="78" t="s">
        <v>684</v>
      </c>
      <c r="R111" s="78"/>
      <c r="S111" s="78"/>
      <c r="T111" s="78"/>
      <c r="U111" s="80">
        <v>44298.26013888889</v>
      </c>
      <c r="V111" s="81" t="s">
        <v>1301</v>
      </c>
      <c r="W111" s="78"/>
      <c r="X111" s="78"/>
      <c r="Y111" s="84" t="s">
        <v>1798</v>
      </c>
      <c r="Z111" s="78"/>
    </row>
    <row r="112" spans="1:26" ht="15">
      <c r="A112" s="63" t="s">
        <v>260</v>
      </c>
      <c r="B112" s="63" t="s">
        <v>552</v>
      </c>
      <c r="C112" s="64"/>
      <c r="D112" s="65"/>
      <c r="E112" s="66"/>
      <c r="F112" s="67"/>
      <c r="G112" s="64"/>
      <c r="H112" s="68" t="s">
        <v>633</v>
      </c>
      <c r="I112" s="69"/>
      <c r="J112" s="69"/>
      <c r="K112" s="34" t="s">
        <v>65</v>
      </c>
      <c r="L112" s="76">
        <v>112</v>
      </c>
      <c r="M1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2" s="71"/>
      <c r="O112" s="78" t="s">
        <v>633</v>
      </c>
      <c r="P112" s="80">
        <v>44298.306967592594</v>
      </c>
      <c r="Q112" s="78" t="s">
        <v>685</v>
      </c>
      <c r="R112" s="78"/>
      <c r="S112" s="78"/>
      <c r="T112" s="78"/>
      <c r="U112" s="80">
        <v>44298.306967592594</v>
      </c>
      <c r="V112" s="81" t="s">
        <v>1302</v>
      </c>
      <c r="W112" s="78"/>
      <c r="X112" s="78"/>
      <c r="Y112" s="84" t="s">
        <v>1799</v>
      </c>
      <c r="Z112" s="78"/>
    </row>
    <row r="113" spans="1:26" ht="15">
      <c r="A113" s="63" t="s">
        <v>260</v>
      </c>
      <c r="B113" s="63" t="s">
        <v>553</v>
      </c>
      <c r="C113" s="64"/>
      <c r="D113" s="65"/>
      <c r="E113" s="66"/>
      <c r="F113" s="67"/>
      <c r="G113" s="64"/>
      <c r="H113" s="68" t="s">
        <v>633</v>
      </c>
      <c r="I113" s="69"/>
      <c r="J113" s="69"/>
      <c r="K113" s="34" t="s">
        <v>65</v>
      </c>
      <c r="L113" s="76">
        <v>113</v>
      </c>
      <c r="M1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3" s="71"/>
      <c r="O113" s="78" t="s">
        <v>633</v>
      </c>
      <c r="P113" s="80">
        <v>44298.306967592594</v>
      </c>
      <c r="Q113" s="78" t="s">
        <v>685</v>
      </c>
      <c r="R113" s="78"/>
      <c r="S113" s="78"/>
      <c r="T113" s="78"/>
      <c r="U113" s="80">
        <v>44298.306967592594</v>
      </c>
      <c r="V113" s="81" t="s">
        <v>1302</v>
      </c>
      <c r="W113" s="78"/>
      <c r="X113" s="78"/>
      <c r="Y113" s="84" t="s">
        <v>1799</v>
      </c>
      <c r="Z113" s="78"/>
    </row>
    <row r="114" spans="1:26" ht="15">
      <c r="A114" s="63" t="s">
        <v>261</v>
      </c>
      <c r="B114" s="63" t="s">
        <v>261</v>
      </c>
      <c r="C114" s="64"/>
      <c r="D114" s="65"/>
      <c r="E114" s="66"/>
      <c r="F114" s="67"/>
      <c r="G114" s="64"/>
      <c r="H114" s="68" t="s">
        <v>178</v>
      </c>
      <c r="I114" s="69"/>
      <c r="J114" s="69"/>
      <c r="K114" s="34" t="s">
        <v>65</v>
      </c>
      <c r="L114" s="76">
        <v>114</v>
      </c>
      <c r="M1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4" s="71"/>
      <c r="O114" s="78" t="s">
        <v>178</v>
      </c>
      <c r="P114" s="80">
        <v>44298.30771990741</v>
      </c>
      <c r="Q114" s="78" t="s">
        <v>686</v>
      </c>
      <c r="R114" s="81" t="s">
        <v>984</v>
      </c>
      <c r="S114" s="78" t="s">
        <v>1169</v>
      </c>
      <c r="T114" s="78"/>
      <c r="U114" s="80">
        <v>44298.30771990741</v>
      </c>
      <c r="V114" s="81" t="s">
        <v>1303</v>
      </c>
      <c r="W114" s="78"/>
      <c r="X114" s="78"/>
      <c r="Y114" s="84" t="s">
        <v>1800</v>
      </c>
      <c r="Z114" s="78"/>
    </row>
    <row r="115" spans="1:26" ht="15">
      <c r="A115" s="63" t="s">
        <v>262</v>
      </c>
      <c r="B115" s="63" t="s">
        <v>432</v>
      </c>
      <c r="C115" s="64"/>
      <c r="D115" s="65"/>
      <c r="E115" s="66"/>
      <c r="F115" s="67"/>
      <c r="G115" s="64"/>
      <c r="H115" s="68" t="s">
        <v>633</v>
      </c>
      <c r="I115" s="69"/>
      <c r="J115" s="69"/>
      <c r="K115" s="34" t="s">
        <v>65</v>
      </c>
      <c r="L115" s="76">
        <v>115</v>
      </c>
      <c r="M1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5" s="71"/>
      <c r="O115" s="78" t="s">
        <v>633</v>
      </c>
      <c r="P115" s="80">
        <v>44298.3846875</v>
      </c>
      <c r="Q115" s="78" t="s">
        <v>684</v>
      </c>
      <c r="R115" s="78"/>
      <c r="S115" s="78"/>
      <c r="T115" s="78"/>
      <c r="U115" s="80">
        <v>44298.3846875</v>
      </c>
      <c r="V115" s="81" t="s">
        <v>1304</v>
      </c>
      <c r="W115" s="78"/>
      <c r="X115" s="78"/>
      <c r="Y115" s="84" t="s">
        <v>1801</v>
      </c>
      <c r="Z115" s="78"/>
    </row>
    <row r="116" spans="1:26" ht="15">
      <c r="A116" s="63" t="s">
        <v>262</v>
      </c>
      <c r="B116" s="63" t="s">
        <v>488</v>
      </c>
      <c r="C116" s="64"/>
      <c r="D116" s="65"/>
      <c r="E116" s="66"/>
      <c r="F116" s="67"/>
      <c r="G116" s="64"/>
      <c r="H116" s="68" t="s">
        <v>633</v>
      </c>
      <c r="I116" s="69"/>
      <c r="J116" s="69"/>
      <c r="K116" s="34" t="s">
        <v>65</v>
      </c>
      <c r="L116" s="76">
        <v>116</v>
      </c>
      <c r="M1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6" s="71"/>
      <c r="O116" s="78" t="s">
        <v>633</v>
      </c>
      <c r="P116" s="80">
        <v>44298.3846875</v>
      </c>
      <c r="Q116" s="78" t="s">
        <v>684</v>
      </c>
      <c r="R116" s="78"/>
      <c r="S116" s="78"/>
      <c r="T116" s="78"/>
      <c r="U116" s="80">
        <v>44298.3846875</v>
      </c>
      <c r="V116" s="81" t="s">
        <v>1304</v>
      </c>
      <c r="W116" s="78"/>
      <c r="X116" s="78"/>
      <c r="Y116" s="84" t="s">
        <v>1801</v>
      </c>
      <c r="Z116" s="78"/>
    </row>
    <row r="117" spans="1:26" ht="15">
      <c r="A117" s="63" t="s">
        <v>263</v>
      </c>
      <c r="B117" s="63" t="s">
        <v>263</v>
      </c>
      <c r="C117" s="64"/>
      <c r="D117" s="65"/>
      <c r="E117" s="66"/>
      <c r="F117" s="67"/>
      <c r="G117" s="64"/>
      <c r="H117" s="68" t="s">
        <v>178</v>
      </c>
      <c r="I117" s="69"/>
      <c r="J117" s="69"/>
      <c r="K117" s="34" t="s">
        <v>65</v>
      </c>
      <c r="L117" s="76">
        <v>117</v>
      </c>
      <c r="M1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7" s="71"/>
      <c r="O117" s="78" t="s">
        <v>178</v>
      </c>
      <c r="P117" s="80">
        <v>44298.42978009259</v>
      </c>
      <c r="Q117" s="78" t="s">
        <v>687</v>
      </c>
      <c r="R117" s="81" t="s">
        <v>985</v>
      </c>
      <c r="S117" s="78" t="s">
        <v>1169</v>
      </c>
      <c r="T117" s="78"/>
      <c r="U117" s="80">
        <v>44298.42978009259</v>
      </c>
      <c r="V117" s="81" t="s">
        <v>1305</v>
      </c>
      <c r="W117" s="78"/>
      <c r="X117" s="78"/>
      <c r="Y117" s="84" t="s">
        <v>1802</v>
      </c>
      <c r="Z117" s="78"/>
    </row>
    <row r="118" spans="1:26" ht="15">
      <c r="A118" s="63" t="s">
        <v>264</v>
      </c>
      <c r="B118" s="63" t="s">
        <v>502</v>
      </c>
      <c r="C118" s="64"/>
      <c r="D118" s="65"/>
      <c r="E118" s="66"/>
      <c r="F118" s="67"/>
      <c r="G118" s="64"/>
      <c r="H118" s="68" t="s">
        <v>633</v>
      </c>
      <c r="I118" s="69"/>
      <c r="J118" s="69"/>
      <c r="K118" s="34" t="s">
        <v>65</v>
      </c>
      <c r="L118" s="76">
        <v>118</v>
      </c>
      <c r="M1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8" s="71"/>
      <c r="O118" s="78" t="s">
        <v>633</v>
      </c>
      <c r="P118" s="80">
        <v>44298.19863425926</v>
      </c>
      <c r="Q118" s="78" t="s">
        <v>688</v>
      </c>
      <c r="R118" s="78"/>
      <c r="S118" s="78"/>
      <c r="T118" s="78" t="s">
        <v>1192</v>
      </c>
      <c r="U118" s="80">
        <v>44298.19863425926</v>
      </c>
      <c r="V118" s="81" t="s">
        <v>1306</v>
      </c>
      <c r="W118" s="78"/>
      <c r="X118" s="78"/>
      <c r="Y118" s="84" t="s">
        <v>1803</v>
      </c>
      <c r="Z118" s="78"/>
    </row>
    <row r="119" spans="1:26" ht="15">
      <c r="A119" s="63" t="s">
        <v>264</v>
      </c>
      <c r="B119" s="63" t="s">
        <v>517</v>
      </c>
      <c r="C119" s="64"/>
      <c r="D119" s="65"/>
      <c r="E119" s="66"/>
      <c r="F119" s="67"/>
      <c r="G119" s="64"/>
      <c r="H119" s="68" t="s">
        <v>633</v>
      </c>
      <c r="I119" s="69"/>
      <c r="J119" s="69"/>
      <c r="K119" s="34" t="s">
        <v>65</v>
      </c>
      <c r="L119" s="76">
        <v>119</v>
      </c>
      <c r="M1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9" s="71"/>
      <c r="O119" s="78" t="s">
        <v>633</v>
      </c>
      <c r="P119" s="80">
        <v>44298.43109953704</v>
      </c>
      <c r="Q119" s="78" t="s">
        <v>689</v>
      </c>
      <c r="R119" s="81" t="s">
        <v>986</v>
      </c>
      <c r="S119" s="78" t="s">
        <v>1174</v>
      </c>
      <c r="T119" s="78"/>
      <c r="U119" s="80">
        <v>44298.43109953704</v>
      </c>
      <c r="V119" s="81" t="s">
        <v>1307</v>
      </c>
      <c r="W119" s="78"/>
      <c r="X119" s="78"/>
      <c r="Y119" s="84" t="s">
        <v>1804</v>
      </c>
      <c r="Z119" s="78"/>
    </row>
    <row r="120" spans="1:26" ht="15">
      <c r="A120" s="63" t="s">
        <v>264</v>
      </c>
      <c r="B120" s="63" t="s">
        <v>269</v>
      </c>
      <c r="C120" s="64"/>
      <c r="D120" s="65"/>
      <c r="E120" s="66"/>
      <c r="F120" s="67"/>
      <c r="G120" s="64"/>
      <c r="H120" s="68" t="s">
        <v>633</v>
      </c>
      <c r="I120" s="69"/>
      <c r="J120" s="69"/>
      <c r="K120" s="34" t="s">
        <v>65</v>
      </c>
      <c r="L120" s="76">
        <v>120</v>
      </c>
      <c r="M1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0" s="71"/>
      <c r="O120" s="78" t="s">
        <v>633</v>
      </c>
      <c r="P120" s="80">
        <v>44298.43109953704</v>
      </c>
      <c r="Q120" s="78" t="s">
        <v>689</v>
      </c>
      <c r="R120" s="81" t="s">
        <v>986</v>
      </c>
      <c r="S120" s="78" t="s">
        <v>1174</v>
      </c>
      <c r="T120" s="78"/>
      <c r="U120" s="80">
        <v>44298.43109953704</v>
      </c>
      <c r="V120" s="81" t="s">
        <v>1307</v>
      </c>
      <c r="W120" s="78"/>
      <c r="X120" s="78"/>
      <c r="Y120" s="84" t="s">
        <v>1804</v>
      </c>
      <c r="Z120" s="78"/>
    </row>
    <row r="121" spans="1:26" ht="15">
      <c r="A121" s="63" t="s">
        <v>265</v>
      </c>
      <c r="B121" s="63" t="s">
        <v>432</v>
      </c>
      <c r="C121" s="64"/>
      <c r="D121" s="65"/>
      <c r="E121" s="66"/>
      <c r="F121" s="67"/>
      <c r="G121" s="64"/>
      <c r="H121" s="68" t="s">
        <v>633</v>
      </c>
      <c r="I121" s="69"/>
      <c r="J121" s="69"/>
      <c r="K121" s="34" t="s">
        <v>65</v>
      </c>
      <c r="L121" s="76">
        <v>121</v>
      </c>
      <c r="M1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1" s="71"/>
      <c r="O121" s="78" t="s">
        <v>633</v>
      </c>
      <c r="P121" s="80">
        <v>44298.44342592593</v>
      </c>
      <c r="Q121" s="78" t="s">
        <v>684</v>
      </c>
      <c r="R121" s="78"/>
      <c r="S121" s="78"/>
      <c r="T121" s="78"/>
      <c r="U121" s="80">
        <v>44298.44342592593</v>
      </c>
      <c r="V121" s="81" t="s">
        <v>1308</v>
      </c>
      <c r="W121" s="78"/>
      <c r="X121" s="78"/>
      <c r="Y121" s="84" t="s">
        <v>1805</v>
      </c>
      <c r="Z121" s="78"/>
    </row>
    <row r="122" spans="1:26" ht="15">
      <c r="A122" s="63" t="s">
        <v>265</v>
      </c>
      <c r="B122" s="63" t="s">
        <v>488</v>
      </c>
      <c r="C122" s="64"/>
      <c r="D122" s="65"/>
      <c r="E122" s="66"/>
      <c r="F122" s="67"/>
      <c r="G122" s="64"/>
      <c r="H122" s="68" t="s">
        <v>633</v>
      </c>
      <c r="I122" s="69"/>
      <c r="J122" s="69"/>
      <c r="K122" s="34" t="s">
        <v>65</v>
      </c>
      <c r="L122" s="76">
        <v>122</v>
      </c>
      <c r="M1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2" s="71"/>
      <c r="O122" s="78" t="s">
        <v>633</v>
      </c>
      <c r="P122" s="80">
        <v>44298.44342592593</v>
      </c>
      <c r="Q122" s="78" t="s">
        <v>684</v>
      </c>
      <c r="R122" s="78"/>
      <c r="S122" s="78"/>
      <c r="T122" s="78"/>
      <c r="U122" s="80">
        <v>44298.44342592593</v>
      </c>
      <c r="V122" s="81" t="s">
        <v>1308</v>
      </c>
      <c r="W122" s="78"/>
      <c r="X122" s="78"/>
      <c r="Y122" s="84" t="s">
        <v>1805</v>
      </c>
      <c r="Z122" s="78"/>
    </row>
    <row r="123" spans="1:26" ht="15">
      <c r="A123" s="63" t="s">
        <v>266</v>
      </c>
      <c r="B123" s="63" t="s">
        <v>502</v>
      </c>
      <c r="C123" s="64"/>
      <c r="D123" s="65"/>
      <c r="E123" s="66"/>
      <c r="F123" s="67"/>
      <c r="G123" s="64"/>
      <c r="H123" s="68" t="s">
        <v>633</v>
      </c>
      <c r="I123" s="69"/>
      <c r="J123" s="69"/>
      <c r="K123" s="34" t="s">
        <v>65</v>
      </c>
      <c r="L123" s="76">
        <v>123</v>
      </c>
      <c r="M1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3" s="71"/>
      <c r="O123" s="78" t="s">
        <v>633</v>
      </c>
      <c r="P123" s="80">
        <v>44298.4666087963</v>
      </c>
      <c r="Q123" s="78" t="s">
        <v>688</v>
      </c>
      <c r="R123" s="78"/>
      <c r="S123" s="78"/>
      <c r="T123" s="78" t="s">
        <v>1192</v>
      </c>
      <c r="U123" s="80">
        <v>44298.4666087963</v>
      </c>
      <c r="V123" s="81" t="s">
        <v>1309</v>
      </c>
      <c r="W123" s="78"/>
      <c r="X123" s="78"/>
      <c r="Y123" s="84" t="s">
        <v>1806</v>
      </c>
      <c r="Z123" s="78"/>
    </row>
    <row r="124" spans="1:26" ht="15">
      <c r="A124" s="63" t="s">
        <v>267</v>
      </c>
      <c r="B124" s="63" t="s">
        <v>432</v>
      </c>
      <c r="C124" s="64"/>
      <c r="D124" s="65"/>
      <c r="E124" s="66"/>
      <c r="F124" s="67"/>
      <c r="G124" s="64"/>
      <c r="H124" s="68" t="s">
        <v>633</v>
      </c>
      <c r="I124" s="69"/>
      <c r="J124" s="69"/>
      <c r="K124" s="34" t="s">
        <v>65</v>
      </c>
      <c r="L124" s="76">
        <v>124</v>
      </c>
      <c r="M1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4" s="71"/>
      <c r="O124" s="78" t="s">
        <v>633</v>
      </c>
      <c r="P124" s="80">
        <v>44298.49005787037</v>
      </c>
      <c r="Q124" s="78" t="s">
        <v>684</v>
      </c>
      <c r="R124" s="78"/>
      <c r="S124" s="78"/>
      <c r="T124" s="78"/>
      <c r="U124" s="80">
        <v>44298.49005787037</v>
      </c>
      <c r="V124" s="81" t="s">
        <v>1310</v>
      </c>
      <c r="W124" s="78"/>
      <c r="X124" s="78"/>
      <c r="Y124" s="84" t="s">
        <v>1807</v>
      </c>
      <c r="Z124" s="78"/>
    </row>
    <row r="125" spans="1:26" ht="15">
      <c r="A125" s="63" t="s">
        <v>267</v>
      </c>
      <c r="B125" s="63" t="s">
        <v>488</v>
      </c>
      <c r="C125" s="64"/>
      <c r="D125" s="65"/>
      <c r="E125" s="66"/>
      <c r="F125" s="67"/>
      <c r="G125" s="64"/>
      <c r="H125" s="68" t="s">
        <v>633</v>
      </c>
      <c r="I125" s="69"/>
      <c r="J125" s="69"/>
      <c r="K125" s="34" t="s">
        <v>65</v>
      </c>
      <c r="L125" s="76">
        <v>125</v>
      </c>
      <c r="M1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5" s="71"/>
      <c r="O125" s="78" t="s">
        <v>633</v>
      </c>
      <c r="P125" s="80">
        <v>44298.49005787037</v>
      </c>
      <c r="Q125" s="78" t="s">
        <v>684</v>
      </c>
      <c r="R125" s="78"/>
      <c r="S125" s="78"/>
      <c r="T125" s="78"/>
      <c r="U125" s="80">
        <v>44298.49005787037</v>
      </c>
      <c r="V125" s="81" t="s">
        <v>1310</v>
      </c>
      <c r="W125" s="78"/>
      <c r="X125" s="78"/>
      <c r="Y125" s="84" t="s">
        <v>1807</v>
      </c>
      <c r="Z125" s="78"/>
    </row>
    <row r="126" spans="1:26" ht="15">
      <c r="A126" s="63" t="s">
        <v>268</v>
      </c>
      <c r="B126" s="63" t="s">
        <v>502</v>
      </c>
      <c r="C126" s="64"/>
      <c r="D126" s="65"/>
      <c r="E126" s="66"/>
      <c r="F126" s="67"/>
      <c r="G126" s="64"/>
      <c r="H126" s="68" t="s">
        <v>633</v>
      </c>
      <c r="I126" s="69"/>
      <c r="J126" s="69"/>
      <c r="K126" s="34" t="s">
        <v>65</v>
      </c>
      <c r="L126" s="76">
        <v>126</v>
      </c>
      <c r="M1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6" s="71"/>
      <c r="O126" s="78" t="s">
        <v>633</v>
      </c>
      <c r="P126" s="80">
        <v>44298.49637731481</v>
      </c>
      <c r="Q126" s="78" t="s">
        <v>688</v>
      </c>
      <c r="R126" s="78"/>
      <c r="S126" s="78"/>
      <c r="T126" s="78" t="s">
        <v>1192</v>
      </c>
      <c r="U126" s="80">
        <v>44298.49637731481</v>
      </c>
      <c r="V126" s="81" t="s">
        <v>1311</v>
      </c>
      <c r="W126" s="78"/>
      <c r="X126" s="78"/>
      <c r="Y126" s="84" t="s">
        <v>1808</v>
      </c>
      <c r="Z126" s="78"/>
    </row>
    <row r="127" spans="1:26" ht="15">
      <c r="A127" s="63" t="s">
        <v>269</v>
      </c>
      <c r="B127" s="63" t="s">
        <v>554</v>
      </c>
      <c r="C127" s="64"/>
      <c r="D127" s="65"/>
      <c r="E127" s="66"/>
      <c r="F127" s="67"/>
      <c r="G127" s="64"/>
      <c r="H127" s="68" t="s">
        <v>632</v>
      </c>
      <c r="I127" s="69"/>
      <c r="J127" s="69"/>
      <c r="K127" s="34" t="s">
        <v>65</v>
      </c>
      <c r="L127" s="76">
        <v>127</v>
      </c>
      <c r="M1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7" s="71"/>
      <c r="O127" s="78" t="s">
        <v>632</v>
      </c>
      <c r="P127" s="80">
        <v>44297.58552083333</v>
      </c>
      <c r="Q127" s="78" t="s">
        <v>690</v>
      </c>
      <c r="R127" s="81" t="s">
        <v>980</v>
      </c>
      <c r="S127" s="78" t="s">
        <v>1174</v>
      </c>
      <c r="T127" s="78"/>
      <c r="U127" s="80">
        <v>44297.58552083333</v>
      </c>
      <c r="V127" s="81" t="s">
        <v>1312</v>
      </c>
      <c r="W127" s="78"/>
      <c r="X127" s="78"/>
      <c r="Y127" s="84" t="s">
        <v>1809</v>
      </c>
      <c r="Z127" s="84" t="s">
        <v>2235</v>
      </c>
    </row>
    <row r="128" spans="1:26" ht="15">
      <c r="A128" s="63" t="s">
        <v>269</v>
      </c>
      <c r="B128" s="63" t="s">
        <v>554</v>
      </c>
      <c r="C128" s="64"/>
      <c r="D128" s="65"/>
      <c r="E128" s="66"/>
      <c r="F128" s="67"/>
      <c r="G128" s="64"/>
      <c r="H128" s="68" t="s">
        <v>632</v>
      </c>
      <c r="I128" s="69"/>
      <c r="J128" s="69"/>
      <c r="K128" s="34" t="s">
        <v>65</v>
      </c>
      <c r="L128" s="76">
        <v>128</v>
      </c>
      <c r="M1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8" s="71"/>
      <c r="O128" s="78" t="s">
        <v>632</v>
      </c>
      <c r="P128" s="80">
        <v>44298.56234953704</v>
      </c>
      <c r="Q128" s="78" t="s">
        <v>691</v>
      </c>
      <c r="R128" s="81" t="s">
        <v>987</v>
      </c>
      <c r="S128" s="78" t="s">
        <v>1169</v>
      </c>
      <c r="T128" s="78"/>
      <c r="U128" s="80">
        <v>44298.56234953704</v>
      </c>
      <c r="V128" s="81" t="s">
        <v>1313</v>
      </c>
      <c r="W128" s="78"/>
      <c r="X128" s="78"/>
      <c r="Y128" s="84" t="s">
        <v>1810</v>
      </c>
      <c r="Z128" s="84" t="s">
        <v>2236</v>
      </c>
    </row>
    <row r="129" spans="1:26" ht="15">
      <c r="A129" s="63" t="s">
        <v>270</v>
      </c>
      <c r="B129" s="63" t="s">
        <v>270</v>
      </c>
      <c r="C129" s="64"/>
      <c r="D129" s="65"/>
      <c r="E129" s="66"/>
      <c r="F129" s="67"/>
      <c r="G129" s="64"/>
      <c r="H129" s="68" t="s">
        <v>178</v>
      </c>
      <c r="I129" s="69"/>
      <c r="J129" s="69"/>
      <c r="K129" s="34" t="s">
        <v>65</v>
      </c>
      <c r="L129" s="76">
        <v>129</v>
      </c>
      <c r="M1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9" s="71"/>
      <c r="O129" s="78" t="s">
        <v>178</v>
      </c>
      <c r="P129" s="80">
        <v>44298.56469907407</v>
      </c>
      <c r="Q129" s="78" t="s">
        <v>692</v>
      </c>
      <c r="R129" s="81" t="s">
        <v>988</v>
      </c>
      <c r="S129" s="78" t="s">
        <v>1174</v>
      </c>
      <c r="T129" s="78"/>
      <c r="U129" s="80">
        <v>44298.56469907407</v>
      </c>
      <c r="V129" s="81" t="s">
        <v>1314</v>
      </c>
      <c r="W129" s="78"/>
      <c r="X129" s="78"/>
      <c r="Y129" s="84" t="s">
        <v>1811</v>
      </c>
      <c r="Z129" s="78"/>
    </row>
    <row r="130" spans="1:26" ht="15">
      <c r="A130" s="63" t="s">
        <v>271</v>
      </c>
      <c r="B130" s="63" t="s">
        <v>555</v>
      </c>
      <c r="C130" s="64"/>
      <c r="D130" s="65"/>
      <c r="E130" s="66"/>
      <c r="F130" s="67"/>
      <c r="G130" s="64"/>
      <c r="H130" s="68" t="s">
        <v>633</v>
      </c>
      <c r="I130" s="69"/>
      <c r="J130" s="69"/>
      <c r="K130" s="34" t="s">
        <v>65</v>
      </c>
      <c r="L130" s="76">
        <v>130</v>
      </c>
      <c r="M1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0" s="71"/>
      <c r="O130" s="78" t="s">
        <v>633</v>
      </c>
      <c r="P130" s="80">
        <v>44298.5862037037</v>
      </c>
      <c r="Q130" s="78" t="s">
        <v>693</v>
      </c>
      <c r="R130" s="78"/>
      <c r="S130" s="78"/>
      <c r="T130" s="78"/>
      <c r="U130" s="80">
        <v>44298.5862037037</v>
      </c>
      <c r="V130" s="81" t="s">
        <v>1315</v>
      </c>
      <c r="W130" s="78"/>
      <c r="X130" s="78"/>
      <c r="Y130" s="84" t="s">
        <v>1812</v>
      </c>
      <c r="Z130" s="78"/>
    </row>
    <row r="131" spans="1:26" ht="15">
      <c r="A131" s="63" t="s">
        <v>271</v>
      </c>
      <c r="B131" s="63" t="s">
        <v>544</v>
      </c>
      <c r="C131" s="64"/>
      <c r="D131" s="65"/>
      <c r="E131" s="66"/>
      <c r="F131" s="67"/>
      <c r="G131" s="64"/>
      <c r="H131" s="68" t="s">
        <v>633</v>
      </c>
      <c r="I131" s="69"/>
      <c r="J131" s="69"/>
      <c r="K131" s="34" t="s">
        <v>65</v>
      </c>
      <c r="L131" s="76">
        <v>131</v>
      </c>
      <c r="M1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1" s="71"/>
      <c r="O131" s="78" t="s">
        <v>633</v>
      </c>
      <c r="P131" s="80">
        <v>44298.5862037037</v>
      </c>
      <c r="Q131" s="78" t="s">
        <v>693</v>
      </c>
      <c r="R131" s="78"/>
      <c r="S131" s="78"/>
      <c r="T131" s="78"/>
      <c r="U131" s="80">
        <v>44298.5862037037</v>
      </c>
      <c r="V131" s="81" t="s">
        <v>1315</v>
      </c>
      <c r="W131" s="78"/>
      <c r="X131" s="78"/>
      <c r="Y131" s="84" t="s">
        <v>1812</v>
      </c>
      <c r="Z131" s="78"/>
    </row>
    <row r="132" spans="1:26" ht="15">
      <c r="A132" s="63" t="s">
        <v>271</v>
      </c>
      <c r="B132" s="63" t="s">
        <v>335</v>
      </c>
      <c r="C132" s="64"/>
      <c r="D132" s="65"/>
      <c r="E132" s="66"/>
      <c r="F132" s="67"/>
      <c r="G132" s="64"/>
      <c r="H132" s="68" t="s">
        <v>633</v>
      </c>
      <c r="I132" s="69"/>
      <c r="J132" s="69"/>
      <c r="K132" s="34" t="s">
        <v>65</v>
      </c>
      <c r="L132" s="76">
        <v>132</v>
      </c>
      <c r="M1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2" s="71"/>
      <c r="O132" s="78" t="s">
        <v>633</v>
      </c>
      <c r="P132" s="80">
        <v>44298.5862037037</v>
      </c>
      <c r="Q132" s="78" t="s">
        <v>693</v>
      </c>
      <c r="R132" s="78"/>
      <c r="S132" s="78"/>
      <c r="T132" s="78"/>
      <c r="U132" s="80">
        <v>44298.5862037037</v>
      </c>
      <c r="V132" s="81" t="s">
        <v>1315</v>
      </c>
      <c r="W132" s="78"/>
      <c r="X132" s="78"/>
      <c r="Y132" s="84" t="s">
        <v>1812</v>
      </c>
      <c r="Z132" s="78"/>
    </row>
    <row r="133" spans="1:26" ht="15">
      <c r="A133" s="63" t="s">
        <v>272</v>
      </c>
      <c r="B133" s="63" t="s">
        <v>556</v>
      </c>
      <c r="C133" s="64"/>
      <c r="D133" s="65"/>
      <c r="E133" s="66"/>
      <c r="F133" s="67"/>
      <c r="G133" s="64"/>
      <c r="H133" s="68" t="s">
        <v>633</v>
      </c>
      <c r="I133" s="69"/>
      <c r="J133" s="69"/>
      <c r="K133" s="34" t="s">
        <v>65</v>
      </c>
      <c r="L133" s="76">
        <v>133</v>
      </c>
      <c r="M1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3" s="71"/>
      <c r="O133" s="78" t="s">
        <v>633</v>
      </c>
      <c r="P133" s="80">
        <v>44298.5875</v>
      </c>
      <c r="Q133" s="78" t="s">
        <v>694</v>
      </c>
      <c r="R133" s="78"/>
      <c r="S133" s="78"/>
      <c r="T133" s="78"/>
      <c r="U133" s="80">
        <v>44298.5875</v>
      </c>
      <c r="V133" s="81" t="s">
        <v>1316</v>
      </c>
      <c r="W133" s="78"/>
      <c r="X133" s="78"/>
      <c r="Y133" s="84" t="s">
        <v>1813</v>
      </c>
      <c r="Z133" s="84" t="s">
        <v>2237</v>
      </c>
    </row>
    <row r="134" spans="1:26" ht="15">
      <c r="A134" s="63" t="s">
        <v>272</v>
      </c>
      <c r="B134" s="63" t="s">
        <v>557</v>
      </c>
      <c r="C134" s="64"/>
      <c r="D134" s="65"/>
      <c r="E134" s="66"/>
      <c r="F134" s="67"/>
      <c r="G134" s="64"/>
      <c r="H134" s="68" t="s">
        <v>632</v>
      </c>
      <c r="I134" s="69"/>
      <c r="J134" s="69"/>
      <c r="K134" s="34" t="s">
        <v>65</v>
      </c>
      <c r="L134" s="76">
        <v>134</v>
      </c>
      <c r="M1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4" s="71"/>
      <c r="O134" s="78" t="s">
        <v>632</v>
      </c>
      <c r="P134" s="80">
        <v>44298.5875</v>
      </c>
      <c r="Q134" s="78" t="s">
        <v>694</v>
      </c>
      <c r="R134" s="78"/>
      <c r="S134" s="78"/>
      <c r="T134" s="78"/>
      <c r="U134" s="80">
        <v>44298.5875</v>
      </c>
      <c r="V134" s="81" t="s">
        <v>1316</v>
      </c>
      <c r="W134" s="78"/>
      <c r="X134" s="78"/>
      <c r="Y134" s="84" t="s">
        <v>1813</v>
      </c>
      <c r="Z134" s="84" t="s">
        <v>2237</v>
      </c>
    </row>
    <row r="135" spans="1:26" ht="15">
      <c r="A135" s="63" t="s">
        <v>273</v>
      </c>
      <c r="B135" s="63" t="s">
        <v>273</v>
      </c>
      <c r="C135" s="64"/>
      <c r="D135" s="65"/>
      <c r="E135" s="66"/>
      <c r="F135" s="67"/>
      <c r="G135" s="64"/>
      <c r="H135" s="68" t="s">
        <v>178</v>
      </c>
      <c r="I135" s="69"/>
      <c r="J135" s="69"/>
      <c r="K135" s="34" t="s">
        <v>65</v>
      </c>
      <c r="L135" s="76">
        <v>135</v>
      </c>
      <c r="M1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5" s="71"/>
      <c r="O135" s="78" t="s">
        <v>178</v>
      </c>
      <c r="P135" s="80">
        <v>44298.616747685184</v>
      </c>
      <c r="Q135" s="78" t="s">
        <v>695</v>
      </c>
      <c r="R135" s="81" t="s">
        <v>988</v>
      </c>
      <c r="S135" s="78" t="s">
        <v>1174</v>
      </c>
      <c r="T135" s="78"/>
      <c r="U135" s="80">
        <v>44298.616747685184</v>
      </c>
      <c r="V135" s="81" t="s">
        <v>1317</v>
      </c>
      <c r="W135" s="78"/>
      <c r="X135" s="78"/>
      <c r="Y135" s="84" t="s">
        <v>1814</v>
      </c>
      <c r="Z135" s="78"/>
    </row>
    <row r="136" spans="1:26" ht="15">
      <c r="A136" s="63" t="s">
        <v>274</v>
      </c>
      <c r="B136" s="63" t="s">
        <v>502</v>
      </c>
      <c r="C136" s="64"/>
      <c r="D136" s="65"/>
      <c r="E136" s="66"/>
      <c r="F136" s="67"/>
      <c r="G136" s="64"/>
      <c r="H136" s="68" t="s">
        <v>633</v>
      </c>
      <c r="I136" s="69"/>
      <c r="J136" s="69"/>
      <c r="K136" s="34" t="s">
        <v>65</v>
      </c>
      <c r="L136" s="76">
        <v>136</v>
      </c>
      <c r="M1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6" s="71"/>
      <c r="O136" s="78" t="s">
        <v>633</v>
      </c>
      <c r="P136" s="80">
        <v>44298.24628472222</v>
      </c>
      <c r="Q136" s="78" t="s">
        <v>688</v>
      </c>
      <c r="R136" s="78"/>
      <c r="S136" s="78"/>
      <c r="T136" s="78" t="s">
        <v>1192</v>
      </c>
      <c r="U136" s="80">
        <v>44298.24628472222</v>
      </c>
      <c r="V136" s="81" t="s">
        <v>1318</v>
      </c>
      <c r="W136" s="78"/>
      <c r="X136" s="78"/>
      <c r="Y136" s="84" t="s">
        <v>1815</v>
      </c>
      <c r="Z136" s="78"/>
    </row>
    <row r="137" spans="1:26" ht="28.8">
      <c r="A137" s="63" t="s">
        <v>274</v>
      </c>
      <c r="B137" s="63" t="s">
        <v>512</v>
      </c>
      <c r="C137" s="64"/>
      <c r="D137" s="65"/>
      <c r="E137" s="66"/>
      <c r="F137" s="67"/>
      <c r="G137" s="64"/>
      <c r="H137" s="50" t="s">
        <v>633</v>
      </c>
      <c r="I137" s="69"/>
      <c r="J137" s="69"/>
      <c r="K137" s="34" t="s">
        <v>65</v>
      </c>
      <c r="L137" s="76">
        <v>137</v>
      </c>
      <c r="M1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7" s="71"/>
      <c r="O137" s="78" t="s">
        <v>633</v>
      </c>
      <c r="P137" s="80">
        <v>44298.632731481484</v>
      </c>
      <c r="Q137" s="78" t="s">
        <v>696</v>
      </c>
      <c r="R137" s="78"/>
      <c r="S137" s="78"/>
      <c r="T137" s="78"/>
      <c r="U137" s="80">
        <v>44298.632731481484</v>
      </c>
      <c r="V137" s="81" t="s">
        <v>1319</v>
      </c>
      <c r="W137" s="78"/>
      <c r="X137" s="78"/>
      <c r="Y137" s="84" t="s">
        <v>1816</v>
      </c>
      <c r="Z137" s="78"/>
    </row>
    <row r="138" spans="1:26" ht="28.8">
      <c r="A138" s="63" t="s">
        <v>275</v>
      </c>
      <c r="B138" s="63" t="s">
        <v>512</v>
      </c>
      <c r="C138" s="64"/>
      <c r="D138" s="65"/>
      <c r="E138" s="66"/>
      <c r="F138" s="67"/>
      <c r="G138" s="64"/>
      <c r="H138" s="50" t="s">
        <v>633</v>
      </c>
      <c r="I138" s="69"/>
      <c r="J138" s="69"/>
      <c r="K138" s="34" t="s">
        <v>65</v>
      </c>
      <c r="L138" s="76">
        <v>138</v>
      </c>
      <c r="M1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8" s="71"/>
      <c r="O138" s="78" t="s">
        <v>633</v>
      </c>
      <c r="P138" s="80">
        <v>44298.63350694445</v>
      </c>
      <c r="Q138" s="78" t="s">
        <v>696</v>
      </c>
      <c r="R138" s="78"/>
      <c r="S138" s="78"/>
      <c r="T138" s="78"/>
      <c r="U138" s="80">
        <v>44298.63350694445</v>
      </c>
      <c r="V138" s="81" t="s">
        <v>1320</v>
      </c>
      <c r="W138" s="78"/>
      <c r="X138" s="78"/>
      <c r="Y138" s="84" t="s">
        <v>1817</v>
      </c>
      <c r="Z138" s="78"/>
    </row>
    <row r="139" spans="1:26" ht="15">
      <c r="A139" s="63" t="s">
        <v>276</v>
      </c>
      <c r="B139" s="63" t="s">
        <v>470</v>
      </c>
      <c r="C139" s="64"/>
      <c r="D139" s="65"/>
      <c r="E139" s="66"/>
      <c r="F139" s="67"/>
      <c r="G139" s="64"/>
      <c r="H139" s="68" t="s">
        <v>633</v>
      </c>
      <c r="I139" s="69"/>
      <c r="J139" s="69"/>
      <c r="K139" s="34" t="s">
        <v>65</v>
      </c>
      <c r="L139" s="76">
        <v>139</v>
      </c>
      <c r="M1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9" s="71"/>
      <c r="O139" s="78" t="s">
        <v>633</v>
      </c>
      <c r="P139" s="80">
        <v>44298.643425925926</v>
      </c>
      <c r="Q139" s="78" t="s">
        <v>697</v>
      </c>
      <c r="R139" s="78"/>
      <c r="S139" s="78"/>
      <c r="T139" s="78" t="s">
        <v>1193</v>
      </c>
      <c r="U139" s="80">
        <v>44298.643425925926</v>
      </c>
      <c r="V139" s="81" t="s">
        <v>1321</v>
      </c>
      <c r="W139" s="78"/>
      <c r="X139" s="78"/>
      <c r="Y139" s="84" t="s">
        <v>1818</v>
      </c>
      <c r="Z139" s="78"/>
    </row>
    <row r="140" spans="1:26" ht="15">
      <c r="A140" s="63" t="s">
        <v>277</v>
      </c>
      <c r="B140" s="63" t="s">
        <v>470</v>
      </c>
      <c r="C140" s="64"/>
      <c r="D140" s="65"/>
      <c r="E140" s="66"/>
      <c r="F140" s="67"/>
      <c r="G140" s="64"/>
      <c r="H140" s="68" t="s">
        <v>633</v>
      </c>
      <c r="I140" s="69"/>
      <c r="J140" s="69"/>
      <c r="K140" s="34" t="s">
        <v>65</v>
      </c>
      <c r="L140" s="76">
        <v>140</v>
      </c>
      <c r="M1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0" s="71"/>
      <c r="O140" s="78" t="s">
        <v>633</v>
      </c>
      <c r="P140" s="80">
        <v>44298.64695601852</v>
      </c>
      <c r="Q140" s="78" t="s">
        <v>697</v>
      </c>
      <c r="R140" s="78"/>
      <c r="S140" s="78"/>
      <c r="T140" s="78" t="s">
        <v>1193</v>
      </c>
      <c r="U140" s="80">
        <v>44298.64695601852</v>
      </c>
      <c r="V140" s="81" t="s">
        <v>1322</v>
      </c>
      <c r="W140" s="78"/>
      <c r="X140" s="78"/>
      <c r="Y140" s="84" t="s">
        <v>1819</v>
      </c>
      <c r="Z140" s="78"/>
    </row>
    <row r="141" spans="1:26" ht="15">
      <c r="A141" s="63" t="s">
        <v>278</v>
      </c>
      <c r="B141" s="63" t="s">
        <v>470</v>
      </c>
      <c r="C141" s="64"/>
      <c r="D141" s="65"/>
      <c r="E141" s="66"/>
      <c r="F141" s="67"/>
      <c r="G141" s="64"/>
      <c r="H141" s="68" t="s">
        <v>633</v>
      </c>
      <c r="I141" s="69"/>
      <c r="J141" s="69"/>
      <c r="K141" s="34" t="s">
        <v>65</v>
      </c>
      <c r="L141" s="76">
        <v>141</v>
      </c>
      <c r="M1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1" s="71"/>
      <c r="O141" s="78" t="s">
        <v>633</v>
      </c>
      <c r="P141" s="80">
        <v>44298.65290509259</v>
      </c>
      <c r="Q141" s="78" t="s">
        <v>697</v>
      </c>
      <c r="R141" s="78"/>
      <c r="S141" s="78"/>
      <c r="T141" s="78" t="s">
        <v>1193</v>
      </c>
      <c r="U141" s="80">
        <v>44298.65290509259</v>
      </c>
      <c r="V141" s="81" t="s">
        <v>1323</v>
      </c>
      <c r="W141" s="78"/>
      <c r="X141" s="78"/>
      <c r="Y141" s="84" t="s">
        <v>1820</v>
      </c>
      <c r="Z141" s="78"/>
    </row>
    <row r="142" spans="1:26" ht="28.8">
      <c r="A142" s="63" t="s">
        <v>279</v>
      </c>
      <c r="B142" s="63" t="s">
        <v>512</v>
      </c>
      <c r="C142" s="64"/>
      <c r="D142" s="65"/>
      <c r="E142" s="66"/>
      <c r="F142" s="67"/>
      <c r="G142" s="64"/>
      <c r="H142" s="50" t="s">
        <v>633</v>
      </c>
      <c r="I142" s="69"/>
      <c r="J142" s="69"/>
      <c r="K142" s="34" t="s">
        <v>65</v>
      </c>
      <c r="L142" s="76">
        <v>142</v>
      </c>
      <c r="M1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2" s="71"/>
      <c r="O142" s="78" t="s">
        <v>633</v>
      </c>
      <c r="P142" s="80">
        <v>44298.65487268518</v>
      </c>
      <c r="Q142" s="78" t="s">
        <v>696</v>
      </c>
      <c r="R142" s="78"/>
      <c r="S142" s="78"/>
      <c r="T142" s="78"/>
      <c r="U142" s="80">
        <v>44298.65487268518</v>
      </c>
      <c r="V142" s="81" t="s">
        <v>1324</v>
      </c>
      <c r="W142" s="78"/>
      <c r="X142" s="78"/>
      <c r="Y142" s="84" t="s">
        <v>1821</v>
      </c>
      <c r="Z142" s="78"/>
    </row>
    <row r="143" spans="1:26" ht="28.8">
      <c r="A143" s="63" t="s">
        <v>280</v>
      </c>
      <c r="B143" s="63" t="s">
        <v>517</v>
      </c>
      <c r="C143" s="64"/>
      <c r="D143" s="65"/>
      <c r="E143" s="66"/>
      <c r="F143" s="67"/>
      <c r="G143" s="64"/>
      <c r="H143" s="50" t="s">
        <v>633</v>
      </c>
      <c r="I143" s="69"/>
      <c r="J143" s="69"/>
      <c r="K143" s="34" t="s">
        <v>65</v>
      </c>
      <c r="L143" s="76">
        <v>143</v>
      </c>
      <c r="M1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3" s="71"/>
      <c r="O143" s="78" t="s">
        <v>633</v>
      </c>
      <c r="P143" s="80">
        <v>44298.60362268519</v>
      </c>
      <c r="Q143" s="78" t="s">
        <v>698</v>
      </c>
      <c r="R143" s="81" t="s">
        <v>989</v>
      </c>
      <c r="S143" s="78" t="s">
        <v>1169</v>
      </c>
      <c r="T143" s="78" t="s">
        <v>1194</v>
      </c>
      <c r="U143" s="80">
        <v>44298.60362268519</v>
      </c>
      <c r="V143" s="81" t="s">
        <v>1325</v>
      </c>
      <c r="W143" s="78"/>
      <c r="X143" s="78"/>
      <c r="Y143" s="84" t="s">
        <v>1822</v>
      </c>
      <c r="Z143" s="78"/>
    </row>
    <row r="144" spans="1:26" ht="28.8">
      <c r="A144" s="63" t="s">
        <v>281</v>
      </c>
      <c r="B144" s="63" t="s">
        <v>280</v>
      </c>
      <c r="C144" s="64"/>
      <c r="D144" s="65"/>
      <c r="E144" s="66"/>
      <c r="F144" s="67"/>
      <c r="G144" s="64"/>
      <c r="H144" s="50" t="s">
        <v>633</v>
      </c>
      <c r="I144" s="69"/>
      <c r="J144" s="69"/>
      <c r="K144" s="34" t="s">
        <v>65</v>
      </c>
      <c r="L144" s="76">
        <v>144</v>
      </c>
      <c r="M1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4" s="71"/>
      <c r="O144" s="78" t="s">
        <v>633</v>
      </c>
      <c r="P144" s="80">
        <v>44298.66436342592</v>
      </c>
      <c r="Q144" s="78" t="s">
        <v>699</v>
      </c>
      <c r="R144" s="78"/>
      <c r="S144" s="78"/>
      <c r="T144" s="78" t="s">
        <v>1194</v>
      </c>
      <c r="U144" s="80">
        <v>44298.66436342592</v>
      </c>
      <c r="V144" s="81" t="s">
        <v>1326</v>
      </c>
      <c r="W144" s="78"/>
      <c r="X144" s="78"/>
      <c r="Y144" s="84" t="s">
        <v>1823</v>
      </c>
      <c r="Z144" s="78"/>
    </row>
    <row r="145" spans="1:26" ht="28.8">
      <c r="A145" s="63" t="s">
        <v>281</v>
      </c>
      <c r="B145" s="63" t="s">
        <v>517</v>
      </c>
      <c r="C145" s="64"/>
      <c r="D145" s="65"/>
      <c r="E145" s="66"/>
      <c r="F145" s="67"/>
      <c r="G145" s="64"/>
      <c r="H145" s="50" t="s">
        <v>633</v>
      </c>
      <c r="I145" s="69"/>
      <c r="J145" s="69"/>
      <c r="K145" s="34" t="s">
        <v>65</v>
      </c>
      <c r="L145" s="76">
        <v>145</v>
      </c>
      <c r="M1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5" s="71"/>
      <c r="O145" s="78" t="s">
        <v>633</v>
      </c>
      <c r="P145" s="80">
        <v>44298.66436342592</v>
      </c>
      <c r="Q145" s="78" t="s">
        <v>699</v>
      </c>
      <c r="R145" s="78"/>
      <c r="S145" s="78"/>
      <c r="T145" s="78" t="s">
        <v>1194</v>
      </c>
      <c r="U145" s="80">
        <v>44298.66436342592</v>
      </c>
      <c r="V145" s="81" t="s">
        <v>1326</v>
      </c>
      <c r="W145" s="78"/>
      <c r="X145" s="78"/>
      <c r="Y145" s="84" t="s">
        <v>1823</v>
      </c>
      <c r="Z145" s="78"/>
    </row>
    <row r="146" spans="1:26" ht="15">
      <c r="A146" s="63" t="s">
        <v>282</v>
      </c>
      <c r="B146" s="63" t="s">
        <v>470</v>
      </c>
      <c r="C146" s="64"/>
      <c r="D146" s="65"/>
      <c r="E146" s="66"/>
      <c r="F146" s="67"/>
      <c r="G146" s="64"/>
      <c r="H146" s="68" t="s">
        <v>633</v>
      </c>
      <c r="I146" s="69"/>
      <c r="J146" s="69"/>
      <c r="K146" s="34" t="s">
        <v>65</v>
      </c>
      <c r="L146" s="76">
        <v>146</v>
      </c>
      <c r="M1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6" s="71"/>
      <c r="O146" s="78" t="s">
        <v>633</v>
      </c>
      <c r="P146" s="80">
        <v>44298.67356481482</v>
      </c>
      <c r="Q146" s="78" t="s">
        <v>700</v>
      </c>
      <c r="R146" s="78"/>
      <c r="S146" s="78"/>
      <c r="T146" s="78" t="s">
        <v>1195</v>
      </c>
      <c r="U146" s="80">
        <v>44298.67356481482</v>
      </c>
      <c r="V146" s="81" t="s">
        <v>1327</v>
      </c>
      <c r="W146" s="78"/>
      <c r="X146" s="78"/>
      <c r="Y146" s="84" t="s">
        <v>1824</v>
      </c>
      <c r="Z146" s="78"/>
    </row>
    <row r="147" spans="1:26" ht="15">
      <c r="A147" s="63" t="s">
        <v>283</v>
      </c>
      <c r="B147" s="63" t="s">
        <v>283</v>
      </c>
      <c r="C147" s="64"/>
      <c r="D147" s="65"/>
      <c r="E147" s="66"/>
      <c r="F147" s="67"/>
      <c r="G147" s="64"/>
      <c r="H147" s="50" t="s">
        <v>178</v>
      </c>
      <c r="I147" s="69"/>
      <c r="J147" s="69"/>
      <c r="K147" s="34" t="s">
        <v>65</v>
      </c>
      <c r="L147" s="76">
        <v>147</v>
      </c>
      <c r="M1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7" s="71"/>
      <c r="O147" s="78" t="s">
        <v>178</v>
      </c>
      <c r="P147" s="80">
        <v>44298.72450231481</v>
      </c>
      <c r="Q147" s="78" t="s">
        <v>701</v>
      </c>
      <c r="R147" s="78" t="s">
        <v>990</v>
      </c>
      <c r="S147" s="78" t="s">
        <v>1175</v>
      </c>
      <c r="T147" s="78"/>
      <c r="U147" s="80">
        <v>44298.72450231481</v>
      </c>
      <c r="V147" s="81" t="s">
        <v>1328</v>
      </c>
      <c r="W147" s="78"/>
      <c r="X147" s="78"/>
      <c r="Y147" s="84" t="s">
        <v>1825</v>
      </c>
      <c r="Z147" s="78"/>
    </row>
    <row r="148" spans="1:26" ht="28.8">
      <c r="A148" s="63" t="s">
        <v>284</v>
      </c>
      <c r="B148" s="63" t="s">
        <v>283</v>
      </c>
      <c r="C148" s="64"/>
      <c r="D148" s="65"/>
      <c r="E148" s="66"/>
      <c r="F148" s="67"/>
      <c r="G148" s="64"/>
      <c r="H148" s="50" t="s">
        <v>633</v>
      </c>
      <c r="I148" s="69"/>
      <c r="J148" s="69"/>
      <c r="K148" s="34" t="s">
        <v>65</v>
      </c>
      <c r="L148" s="76">
        <v>148</v>
      </c>
      <c r="M1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8" s="71"/>
      <c r="O148" s="78" t="s">
        <v>633</v>
      </c>
      <c r="P148" s="80">
        <v>44298.73061342593</v>
      </c>
      <c r="Q148" s="78" t="s">
        <v>702</v>
      </c>
      <c r="R148" s="81" t="s">
        <v>991</v>
      </c>
      <c r="S148" s="78" t="s">
        <v>1176</v>
      </c>
      <c r="T148" s="78"/>
      <c r="U148" s="80">
        <v>44298.73061342593</v>
      </c>
      <c r="V148" s="81" t="s">
        <v>1329</v>
      </c>
      <c r="W148" s="78"/>
      <c r="X148" s="78"/>
      <c r="Y148" s="84" t="s">
        <v>1826</v>
      </c>
      <c r="Z148" s="78"/>
    </row>
    <row r="149" spans="1:26" ht="15">
      <c r="A149" s="63" t="s">
        <v>285</v>
      </c>
      <c r="B149" s="63" t="s">
        <v>432</v>
      </c>
      <c r="C149" s="64"/>
      <c r="D149" s="65"/>
      <c r="E149" s="66"/>
      <c r="F149" s="67"/>
      <c r="G149" s="64"/>
      <c r="H149" s="68" t="s">
        <v>633</v>
      </c>
      <c r="I149" s="69"/>
      <c r="J149" s="69"/>
      <c r="K149" s="34" t="s">
        <v>65</v>
      </c>
      <c r="L149" s="76">
        <v>149</v>
      </c>
      <c r="M1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9" s="71"/>
      <c r="O149" s="78" t="s">
        <v>633</v>
      </c>
      <c r="P149" s="80">
        <v>44298.75682870371</v>
      </c>
      <c r="Q149" s="78" t="s">
        <v>684</v>
      </c>
      <c r="R149" s="78"/>
      <c r="S149" s="78"/>
      <c r="T149" s="78"/>
      <c r="U149" s="80">
        <v>44298.75682870371</v>
      </c>
      <c r="V149" s="81" t="s">
        <v>1330</v>
      </c>
      <c r="W149" s="78"/>
      <c r="X149" s="78"/>
      <c r="Y149" s="84" t="s">
        <v>1827</v>
      </c>
      <c r="Z149" s="78"/>
    </row>
    <row r="150" spans="1:26" ht="15">
      <c r="A150" s="63" t="s">
        <v>285</v>
      </c>
      <c r="B150" s="63" t="s">
        <v>488</v>
      </c>
      <c r="C150" s="64"/>
      <c r="D150" s="65"/>
      <c r="E150" s="66"/>
      <c r="F150" s="67"/>
      <c r="G150" s="64"/>
      <c r="H150" s="68" t="s">
        <v>633</v>
      </c>
      <c r="I150" s="69"/>
      <c r="J150" s="69"/>
      <c r="K150" s="34" t="s">
        <v>65</v>
      </c>
      <c r="L150" s="76">
        <v>150</v>
      </c>
      <c r="M1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0" s="71"/>
      <c r="O150" s="78" t="s">
        <v>633</v>
      </c>
      <c r="P150" s="80">
        <v>44298.75682870371</v>
      </c>
      <c r="Q150" s="78" t="s">
        <v>684</v>
      </c>
      <c r="R150" s="78"/>
      <c r="S150" s="78"/>
      <c r="T150" s="78"/>
      <c r="U150" s="80">
        <v>44298.75682870371</v>
      </c>
      <c r="V150" s="81" t="s">
        <v>1330</v>
      </c>
      <c r="W150" s="78"/>
      <c r="X150" s="78"/>
      <c r="Y150" s="84" t="s">
        <v>1827</v>
      </c>
      <c r="Z150" s="78"/>
    </row>
    <row r="151" spans="1:26" ht="28.8">
      <c r="A151" s="63" t="s">
        <v>286</v>
      </c>
      <c r="B151" s="63" t="s">
        <v>512</v>
      </c>
      <c r="C151" s="64"/>
      <c r="D151" s="65"/>
      <c r="E151" s="66"/>
      <c r="F151" s="67"/>
      <c r="G151" s="64"/>
      <c r="H151" s="50" t="s">
        <v>633</v>
      </c>
      <c r="I151" s="69"/>
      <c r="J151" s="69"/>
      <c r="K151" s="34" t="s">
        <v>65</v>
      </c>
      <c r="L151" s="76">
        <v>151</v>
      </c>
      <c r="M1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1" s="71"/>
      <c r="O151" s="78" t="s">
        <v>633</v>
      </c>
      <c r="P151" s="80">
        <v>44298.79728009259</v>
      </c>
      <c r="Q151" s="78" t="s">
        <v>696</v>
      </c>
      <c r="R151" s="78"/>
      <c r="S151" s="78"/>
      <c r="T151" s="78"/>
      <c r="U151" s="80">
        <v>44298.79728009259</v>
      </c>
      <c r="V151" s="81" t="s">
        <v>1331</v>
      </c>
      <c r="W151" s="78"/>
      <c r="X151" s="78"/>
      <c r="Y151" s="84" t="s">
        <v>1828</v>
      </c>
      <c r="Z151" s="78"/>
    </row>
    <row r="152" spans="1:26" ht="15">
      <c r="A152" s="63" t="s">
        <v>287</v>
      </c>
      <c r="B152" s="63" t="s">
        <v>357</v>
      </c>
      <c r="C152" s="64"/>
      <c r="D152" s="65"/>
      <c r="E152" s="66"/>
      <c r="F152" s="67"/>
      <c r="G152" s="64"/>
      <c r="H152" s="68" t="s">
        <v>633</v>
      </c>
      <c r="I152" s="69"/>
      <c r="J152" s="69"/>
      <c r="K152" s="34" t="s">
        <v>65</v>
      </c>
      <c r="L152" s="76">
        <v>152</v>
      </c>
      <c r="M1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2" s="71"/>
      <c r="O152" s="78" t="s">
        <v>633</v>
      </c>
      <c r="P152" s="80">
        <v>44298.806122685186</v>
      </c>
      <c r="Q152" s="78" t="s">
        <v>703</v>
      </c>
      <c r="R152" s="78"/>
      <c r="S152" s="78"/>
      <c r="T152" s="78"/>
      <c r="U152" s="80">
        <v>44298.806122685186</v>
      </c>
      <c r="V152" s="81" t="s">
        <v>1332</v>
      </c>
      <c r="W152" s="78"/>
      <c r="X152" s="78"/>
      <c r="Y152" s="84" t="s">
        <v>1829</v>
      </c>
      <c r="Z152" s="78"/>
    </row>
    <row r="153" spans="1:26" ht="15">
      <c r="A153" s="63" t="s">
        <v>288</v>
      </c>
      <c r="B153" s="63" t="s">
        <v>357</v>
      </c>
      <c r="C153" s="64"/>
      <c r="D153" s="65"/>
      <c r="E153" s="66"/>
      <c r="F153" s="67"/>
      <c r="G153" s="64"/>
      <c r="H153" s="68" t="s">
        <v>633</v>
      </c>
      <c r="I153" s="69"/>
      <c r="J153" s="69"/>
      <c r="K153" s="34" t="s">
        <v>65</v>
      </c>
      <c r="L153" s="76">
        <v>153</v>
      </c>
      <c r="M1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3" s="71"/>
      <c r="O153" s="78" t="s">
        <v>633</v>
      </c>
      <c r="P153" s="80">
        <v>44298.806921296295</v>
      </c>
      <c r="Q153" s="78" t="s">
        <v>703</v>
      </c>
      <c r="R153" s="78"/>
      <c r="S153" s="78"/>
      <c r="T153" s="78"/>
      <c r="U153" s="80">
        <v>44298.806921296295</v>
      </c>
      <c r="V153" s="81" t="s">
        <v>1333</v>
      </c>
      <c r="W153" s="78"/>
      <c r="X153" s="78"/>
      <c r="Y153" s="84" t="s">
        <v>1830</v>
      </c>
      <c r="Z153" s="78"/>
    </row>
    <row r="154" spans="1:26" ht="15">
      <c r="A154" s="63" t="s">
        <v>289</v>
      </c>
      <c r="B154" s="63" t="s">
        <v>515</v>
      </c>
      <c r="C154" s="64"/>
      <c r="D154" s="65"/>
      <c r="E154" s="66"/>
      <c r="F154" s="67"/>
      <c r="G154" s="64"/>
      <c r="H154" s="68" t="s">
        <v>633</v>
      </c>
      <c r="I154" s="69"/>
      <c r="J154" s="69"/>
      <c r="K154" s="34" t="s">
        <v>65</v>
      </c>
      <c r="L154" s="76">
        <v>154</v>
      </c>
      <c r="M1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4" s="71"/>
      <c r="O154" s="78" t="s">
        <v>633</v>
      </c>
      <c r="P154" s="80">
        <v>44298.80826388889</v>
      </c>
      <c r="Q154" s="78" t="s">
        <v>704</v>
      </c>
      <c r="R154" s="81" t="s">
        <v>988</v>
      </c>
      <c r="S154" s="78" t="s">
        <v>1174</v>
      </c>
      <c r="T154" s="78"/>
      <c r="U154" s="80">
        <v>44298.80826388889</v>
      </c>
      <c r="V154" s="81" t="s">
        <v>1334</v>
      </c>
      <c r="W154" s="78"/>
      <c r="X154" s="78"/>
      <c r="Y154" s="84" t="s">
        <v>1831</v>
      </c>
      <c r="Z154" s="78"/>
    </row>
    <row r="155" spans="1:26" ht="15">
      <c r="A155" s="63" t="s">
        <v>290</v>
      </c>
      <c r="B155" s="63" t="s">
        <v>357</v>
      </c>
      <c r="C155" s="64"/>
      <c r="D155" s="65"/>
      <c r="E155" s="66"/>
      <c r="F155" s="67"/>
      <c r="G155" s="64"/>
      <c r="H155" s="68" t="s">
        <v>633</v>
      </c>
      <c r="I155" s="69"/>
      <c r="J155" s="69"/>
      <c r="K155" s="34" t="s">
        <v>65</v>
      </c>
      <c r="L155" s="76">
        <v>155</v>
      </c>
      <c r="M1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5" s="71"/>
      <c r="O155" s="78" t="s">
        <v>633</v>
      </c>
      <c r="P155" s="80">
        <v>44298.810428240744</v>
      </c>
      <c r="Q155" s="78" t="s">
        <v>703</v>
      </c>
      <c r="R155" s="78"/>
      <c r="S155" s="78"/>
      <c r="T155" s="78"/>
      <c r="U155" s="80">
        <v>44298.810428240744</v>
      </c>
      <c r="V155" s="81" t="s">
        <v>1335</v>
      </c>
      <c r="W155" s="78"/>
      <c r="X155" s="78"/>
      <c r="Y155" s="84" t="s">
        <v>1832</v>
      </c>
      <c r="Z155" s="78"/>
    </row>
    <row r="156" spans="1:26" ht="15">
      <c r="A156" s="63" t="s">
        <v>291</v>
      </c>
      <c r="B156" s="63" t="s">
        <v>291</v>
      </c>
      <c r="C156" s="64"/>
      <c r="D156" s="65"/>
      <c r="E156" s="66"/>
      <c r="F156" s="67"/>
      <c r="G156" s="64"/>
      <c r="H156" s="68" t="s">
        <v>178</v>
      </c>
      <c r="I156" s="69"/>
      <c r="J156" s="69"/>
      <c r="K156" s="34" t="s">
        <v>65</v>
      </c>
      <c r="L156" s="76">
        <v>156</v>
      </c>
      <c r="M1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6" s="71"/>
      <c r="O156" s="78" t="s">
        <v>178</v>
      </c>
      <c r="P156" s="80">
        <v>44298.81185185185</v>
      </c>
      <c r="Q156" s="78" t="s">
        <v>705</v>
      </c>
      <c r="R156" s="81" t="s">
        <v>992</v>
      </c>
      <c r="S156" s="78" t="s">
        <v>1169</v>
      </c>
      <c r="T156" s="78"/>
      <c r="U156" s="80">
        <v>44298.81185185185</v>
      </c>
      <c r="V156" s="81" t="s">
        <v>1336</v>
      </c>
      <c r="W156" s="78"/>
      <c r="X156" s="78"/>
      <c r="Y156" s="84" t="s">
        <v>1833</v>
      </c>
      <c r="Z156" s="78"/>
    </row>
    <row r="157" spans="1:26" ht="15">
      <c r="A157" s="63" t="s">
        <v>292</v>
      </c>
      <c r="B157" s="63" t="s">
        <v>527</v>
      </c>
      <c r="C157" s="64"/>
      <c r="D157" s="65"/>
      <c r="E157" s="66"/>
      <c r="F157" s="67"/>
      <c r="G157" s="64"/>
      <c r="H157" s="68" t="s">
        <v>633</v>
      </c>
      <c r="I157" s="69"/>
      <c r="J157" s="69"/>
      <c r="K157" s="34" t="s">
        <v>65</v>
      </c>
      <c r="L157" s="76">
        <v>157</v>
      </c>
      <c r="M1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7" s="71"/>
      <c r="O157" s="78" t="s">
        <v>633</v>
      </c>
      <c r="P157" s="80">
        <v>44297.85144675926</v>
      </c>
      <c r="Q157" s="78" t="s">
        <v>668</v>
      </c>
      <c r="R157" s="78"/>
      <c r="S157" s="78"/>
      <c r="T157" s="78"/>
      <c r="U157" s="80">
        <v>44297.85144675926</v>
      </c>
      <c r="V157" s="81" t="s">
        <v>1337</v>
      </c>
      <c r="W157" s="78"/>
      <c r="X157" s="78"/>
      <c r="Y157" s="84" t="s">
        <v>1834</v>
      </c>
      <c r="Z157" s="78"/>
    </row>
    <row r="158" spans="1:26" ht="15">
      <c r="A158" s="63" t="s">
        <v>292</v>
      </c>
      <c r="B158" s="63" t="s">
        <v>544</v>
      </c>
      <c r="C158" s="64"/>
      <c r="D158" s="65"/>
      <c r="E158" s="66"/>
      <c r="F158" s="67"/>
      <c r="G158" s="64"/>
      <c r="H158" s="68" t="s">
        <v>633</v>
      </c>
      <c r="I158" s="69"/>
      <c r="J158" s="69"/>
      <c r="K158" s="34" t="s">
        <v>65</v>
      </c>
      <c r="L158" s="76">
        <v>158</v>
      </c>
      <c r="M1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8" s="71"/>
      <c r="O158" s="78" t="s">
        <v>633</v>
      </c>
      <c r="P158" s="80">
        <v>44297.85144675926</v>
      </c>
      <c r="Q158" s="78" t="s">
        <v>668</v>
      </c>
      <c r="R158" s="78"/>
      <c r="S158" s="78"/>
      <c r="T158" s="78"/>
      <c r="U158" s="80">
        <v>44297.85144675926</v>
      </c>
      <c r="V158" s="81" t="s">
        <v>1337</v>
      </c>
      <c r="W158" s="78"/>
      <c r="X158" s="78"/>
      <c r="Y158" s="84" t="s">
        <v>1834</v>
      </c>
      <c r="Z158" s="78"/>
    </row>
    <row r="159" spans="1:26" ht="15">
      <c r="A159" s="63" t="s">
        <v>292</v>
      </c>
      <c r="B159" s="63" t="s">
        <v>515</v>
      </c>
      <c r="C159" s="64"/>
      <c r="D159" s="65"/>
      <c r="E159" s="66"/>
      <c r="F159" s="67"/>
      <c r="G159" s="64"/>
      <c r="H159" s="68" t="s">
        <v>633</v>
      </c>
      <c r="I159" s="69"/>
      <c r="J159" s="69"/>
      <c r="K159" s="34" t="s">
        <v>65</v>
      </c>
      <c r="L159" s="76">
        <v>159</v>
      </c>
      <c r="M1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9" s="71"/>
      <c r="O159" s="78" t="s">
        <v>633</v>
      </c>
      <c r="P159" s="80">
        <v>44297.85144675926</v>
      </c>
      <c r="Q159" s="78" t="s">
        <v>668</v>
      </c>
      <c r="R159" s="78"/>
      <c r="S159" s="78"/>
      <c r="T159" s="78"/>
      <c r="U159" s="80">
        <v>44297.85144675926</v>
      </c>
      <c r="V159" s="81" t="s">
        <v>1337</v>
      </c>
      <c r="W159" s="78"/>
      <c r="X159" s="78"/>
      <c r="Y159" s="84" t="s">
        <v>1834</v>
      </c>
      <c r="Z159" s="78"/>
    </row>
    <row r="160" spans="1:26" ht="15">
      <c r="A160" s="63" t="s">
        <v>292</v>
      </c>
      <c r="B160" s="63" t="s">
        <v>515</v>
      </c>
      <c r="C160" s="64"/>
      <c r="D160" s="65"/>
      <c r="E160" s="66"/>
      <c r="F160" s="67"/>
      <c r="G160" s="64"/>
      <c r="H160" s="68" t="s">
        <v>633</v>
      </c>
      <c r="I160" s="69"/>
      <c r="J160" s="69"/>
      <c r="K160" s="34" t="s">
        <v>65</v>
      </c>
      <c r="L160" s="76">
        <v>160</v>
      </c>
      <c r="M1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0" s="71"/>
      <c r="O160" s="78" t="s">
        <v>633</v>
      </c>
      <c r="P160" s="80">
        <v>44298.817824074074</v>
      </c>
      <c r="Q160" s="78" t="s">
        <v>704</v>
      </c>
      <c r="R160" s="81" t="s">
        <v>988</v>
      </c>
      <c r="S160" s="78" t="s">
        <v>1174</v>
      </c>
      <c r="T160" s="78"/>
      <c r="U160" s="80">
        <v>44298.817824074074</v>
      </c>
      <c r="V160" s="81" t="s">
        <v>1338</v>
      </c>
      <c r="W160" s="78"/>
      <c r="X160" s="78"/>
      <c r="Y160" s="84" t="s">
        <v>1835</v>
      </c>
      <c r="Z160" s="78"/>
    </row>
    <row r="161" spans="1:26" ht="15">
      <c r="A161" s="63" t="s">
        <v>293</v>
      </c>
      <c r="B161" s="63" t="s">
        <v>293</v>
      </c>
      <c r="C161" s="64"/>
      <c r="D161" s="65"/>
      <c r="E161" s="66"/>
      <c r="F161" s="67"/>
      <c r="G161" s="64"/>
      <c r="H161" s="50" t="s">
        <v>178</v>
      </c>
      <c r="I161" s="69"/>
      <c r="J161" s="69"/>
      <c r="K161" s="34" t="s">
        <v>65</v>
      </c>
      <c r="L161" s="76">
        <v>161</v>
      </c>
      <c r="M1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1" s="71"/>
      <c r="O161" s="78" t="s">
        <v>178</v>
      </c>
      <c r="P161" s="80">
        <v>44298.54880787037</v>
      </c>
      <c r="Q161" s="78" t="s">
        <v>706</v>
      </c>
      <c r="R161" s="81" t="s">
        <v>993</v>
      </c>
      <c r="S161" s="78" t="s">
        <v>1169</v>
      </c>
      <c r="T161" s="78"/>
      <c r="U161" s="80">
        <v>44298.54880787037</v>
      </c>
      <c r="V161" s="81" t="s">
        <v>1339</v>
      </c>
      <c r="W161" s="78"/>
      <c r="X161" s="78"/>
      <c r="Y161" s="84" t="s">
        <v>1836</v>
      </c>
      <c r="Z161" s="78"/>
    </row>
    <row r="162" spans="1:26" ht="28.8">
      <c r="A162" s="63" t="s">
        <v>294</v>
      </c>
      <c r="B162" s="63" t="s">
        <v>293</v>
      </c>
      <c r="C162" s="64"/>
      <c r="D162" s="65"/>
      <c r="E162" s="66"/>
      <c r="F162" s="67"/>
      <c r="G162" s="64"/>
      <c r="H162" s="50" t="s">
        <v>633</v>
      </c>
      <c r="I162" s="69"/>
      <c r="J162" s="69"/>
      <c r="K162" s="34" t="s">
        <v>65</v>
      </c>
      <c r="L162" s="76">
        <v>162</v>
      </c>
      <c r="M1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2" s="71"/>
      <c r="O162" s="78" t="s">
        <v>633</v>
      </c>
      <c r="P162" s="80">
        <v>44298.82331018519</v>
      </c>
      <c r="Q162" s="78" t="s">
        <v>707</v>
      </c>
      <c r="R162" s="78"/>
      <c r="S162" s="78"/>
      <c r="T162" s="78"/>
      <c r="U162" s="80">
        <v>44298.82331018519</v>
      </c>
      <c r="V162" s="81" t="s">
        <v>1340</v>
      </c>
      <c r="W162" s="78"/>
      <c r="X162" s="78"/>
      <c r="Y162" s="84" t="s">
        <v>1837</v>
      </c>
      <c r="Z162" s="78"/>
    </row>
    <row r="163" spans="1:26" ht="28.8">
      <c r="A163" s="63" t="s">
        <v>295</v>
      </c>
      <c r="B163" s="63" t="s">
        <v>558</v>
      </c>
      <c r="C163" s="64"/>
      <c r="D163" s="65"/>
      <c r="E163" s="66"/>
      <c r="F163" s="67"/>
      <c r="G163" s="64"/>
      <c r="H163" s="50" t="s">
        <v>633</v>
      </c>
      <c r="I163" s="69"/>
      <c r="J163" s="69"/>
      <c r="K163" s="34" t="s">
        <v>65</v>
      </c>
      <c r="L163" s="76">
        <v>163</v>
      </c>
      <c r="M1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3" s="71"/>
      <c r="O163" s="78" t="s">
        <v>633</v>
      </c>
      <c r="P163" s="80">
        <v>44298.832604166666</v>
      </c>
      <c r="Q163" s="78" t="s">
        <v>708</v>
      </c>
      <c r="R163" s="81" t="s">
        <v>994</v>
      </c>
      <c r="S163" s="78" t="s">
        <v>1169</v>
      </c>
      <c r="T163" s="78" t="s">
        <v>1196</v>
      </c>
      <c r="U163" s="80">
        <v>44298.832604166666</v>
      </c>
      <c r="V163" s="81" t="s">
        <v>1341</v>
      </c>
      <c r="W163" s="78"/>
      <c r="X163" s="78"/>
      <c r="Y163" s="84" t="s">
        <v>1838</v>
      </c>
      <c r="Z163" s="78"/>
    </row>
    <row r="164" spans="1:26" ht="15">
      <c r="A164" s="63" t="s">
        <v>296</v>
      </c>
      <c r="B164" s="63" t="s">
        <v>515</v>
      </c>
      <c r="C164" s="64"/>
      <c r="D164" s="65"/>
      <c r="E164" s="66"/>
      <c r="F164" s="67"/>
      <c r="G164" s="64"/>
      <c r="H164" s="68" t="s">
        <v>633</v>
      </c>
      <c r="I164" s="69"/>
      <c r="J164" s="69"/>
      <c r="K164" s="34" t="s">
        <v>65</v>
      </c>
      <c r="L164" s="76">
        <v>164</v>
      </c>
      <c r="M1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4" s="71"/>
      <c r="O164" s="78" t="s">
        <v>633</v>
      </c>
      <c r="P164" s="80">
        <v>44298.83547453704</v>
      </c>
      <c r="Q164" s="78" t="s">
        <v>704</v>
      </c>
      <c r="R164" s="81" t="s">
        <v>988</v>
      </c>
      <c r="S164" s="78" t="s">
        <v>1174</v>
      </c>
      <c r="T164" s="78"/>
      <c r="U164" s="80">
        <v>44298.83547453704</v>
      </c>
      <c r="V164" s="81" t="s">
        <v>1342</v>
      </c>
      <c r="W164" s="78"/>
      <c r="X164" s="78"/>
      <c r="Y164" s="84" t="s">
        <v>1839</v>
      </c>
      <c r="Z164" s="78"/>
    </row>
    <row r="165" spans="1:26" ht="15">
      <c r="A165" s="63" t="s">
        <v>297</v>
      </c>
      <c r="B165" s="63" t="s">
        <v>515</v>
      </c>
      <c r="C165" s="64"/>
      <c r="D165" s="65"/>
      <c r="E165" s="66"/>
      <c r="F165" s="67"/>
      <c r="G165" s="64"/>
      <c r="H165" s="68" t="s">
        <v>633</v>
      </c>
      <c r="I165" s="69"/>
      <c r="J165" s="69"/>
      <c r="K165" s="34" t="s">
        <v>65</v>
      </c>
      <c r="L165" s="76">
        <v>165</v>
      </c>
      <c r="M1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5" s="71"/>
      <c r="O165" s="78" t="s">
        <v>633</v>
      </c>
      <c r="P165" s="80">
        <v>44298.84028935185</v>
      </c>
      <c r="Q165" s="78" t="s">
        <v>704</v>
      </c>
      <c r="R165" s="81" t="s">
        <v>988</v>
      </c>
      <c r="S165" s="78" t="s">
        <v>1174</v>
      </c>
      <c r="T165" s="78"/>
      <c r="U165" s="80">
        <v>44298.84028935185</v>
      </c>
      <c r="V165" s="81" t="s">
        <v>1343</v>
      </c>
      <c r="W165" s="78"/>
      <c r="X165" s="78"/>
      <c r="Y165" s="84" t="s">
        <v>1840</v>
      </c>
      <c r="Z165" s="78"/>
    </row>
    <row r="166" spans="1:26" ht="15">
      <c r="A166" s="63" t="s">
        <v>298</v>
      </c>
      <c r="B166" s="63" t="s">
        <v>515</v>
      </c>
      <c r="C166" s="64"/>
      <c r="D166" s="65"/>
      <c r="E166" s="66"/>
      <c r="F166" s="67"/>
      <c r="G166" s="64"/>
      <c r="H166" s="68" t="s">
        <v>633</v>
      </c>
      <c r="I166" s="69"/>
      <c r="J166" s="69"/>
      <c r="K166" s="34" t="s">
        <v>65</v>
      </c>
      <c r="L166" s="76">
        <v>166</v>
      </c>
      <c r="M1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6" s="71"/>
      <c r="O166" s="78" t="s">
        <v>633</v>
      </c>
      <c r="P166" s="80">
        <v>44298.84899305556</v>
      </c>
      <c r="Q166" s="78" t="s">
        <v>704</v>
      </c>
      <c r="R166" s="81" t="s">
        <v>988</v>
      </c>
      <c r="S166" s="78" t="s">
        <v>1174</v>
      </c>
      <c r="T166" s="78"/>
      <c r="U166" s="80">
        <v>44298.84899305556</v>
      </c>
      <c r="V166" s="81" t="s">
        <v>1344</v>
      </c>
      <c r="W166" s="78"/>
      <c r="X166" s="78"/>
      <c r="Y166" s="84" t="s">
        <v>1841</v>
      </c>
      <c r="Z166" s="78"/>
    </row>
    <row r="167" spans="1:26" ht="15">
      <c r="A167" s="63" t="s">
        <v>299</v>
      </c>
      <c r="B167" s="63" t="s">
        <v>299</v>
      </c>
      <c r="C167" s="64"/>
      <c r="D167" s="65"/>
      <c r="E167" s="66"/>
      <c r="F167" s="67"/>
      <c r="G167" s="64"/>
      <c r="H167" s="68" t="s">
        <v>178</v>
      </c>
      <c r="I167" s="69"/>
      <c r="J167" s="69"/>
      <c r="K167" s="34" t="s">
        <v>65</v>
      </c>
      <c r="L167" s="76">
        <v>167</v>
      </c>
      <c r="M1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7" s="71"/>
      <c r="O167" s="78" t="s">
        <v>178</v>
      </c>
      <c r="P167" s="80">
        <v>44298.86247685185</v>
      </c>
      <c r="Q167" s="78" t="s">
        <v>709</v>
      </c>
      <c r="R167" s="81" t="s">
        <v>995</v>
      </c>
      <c r="S167" s="78" t="s">
        <v>1169</v>
      </c>
      <c r="T167" s="78"/>
      <c r="U167" s="80">
        <v>44298.86247685185</v>
      </c>
      <c r="V167" s="81" t="s">
        <v>1345</v>
      </c>
      <c r="W167" s="78"/>
      <c r="X167" s="78"/>
      <c r="Y167" s="84" t="s">
        <v>1842</v>
      </c>
      <c r="Z167" s="78"/>
    </row>
    <row r="168" spans="1:26" ht="15">
      <c r="A168" s="63" t="s">
        <v>300</v>
      </c>
      <c r="B168" s="63" t="s">
        <v>357</v>
      </c>
      <c r="C168" s="64"/>
      <c r="D168" s="65"/>
      <c r="E168" s="66"/>
      <c r="F168" s="67"/>
      <c r="G168" s="64"/>
      <c r="H168" s="68" t="s">
        <v>633</v>
      </c>
      <c r="I168" s="69"/>
      <c r="J168" s="69"/>
      <c r="K168" s="34" t="s">
        <v>65</v>
      </c>
      <c r="L168" s="76">
        <v>168</v>
      </c>
      <c r="M1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8" s="71"/>
      <c r="O168" s="78" t="s">
        <v>633</v>
      </c>
      <c r="P168" s="80">
        <v>44298.86387731481</v>
      </c>
      <c r="Q168" s="78" t="s">
        <v>703</v>
      </c>
      <c r="R168" s="78"/>
      <c r="S168" s="78"/>
      <c r="T168" s="78"/>
      <c r="U168" s="80">
        <v>44298.86387731481</v>
      </c>
      <c r="V168" s="81" t="s">
        <v>1346</v>
      </c>
      <c r="W168" s="78"/>
      <c r="X168" s="78"/>
      <c r="Y168" s="84" t="s">
        <v>1843</v>
      </c>
      <c r="Z168" s="78"/>
    </row>
    <row r="169" spans="1:26" ht="15">
      <c r="A169" s="63" t="s">
        <v>301</v>
      </c>
      <c r="B169" s="63" t="s">
        <v>301</v>
      </c>
      <c r="C169" s="64"/>
      <c r="D169" s="65"/>
      <c r="E169" s="66"/>
      <c r="F169" s="67"/>
      <c r="G169" s="64"/>
      <c r="H169" s="68" t="s">
        <v>178</v>
      </c>
      <c r="I169" s="69"/>
      <c r="J169" s="69"/>
      <c r="K169" s="34" t="s">
        <v>65</v>
      </c>
      <c r="L169" s="76">
        <v>169</v>
      </c>
      <c r="M1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9" s="71"/>
      <c r="O169" s="78" t="s">
        <v>178</v>
      </c>
      <c r="P169" s="80">
        <v>44298.87287037037</v>
      </c>
      <c r="Q169" s="78" t="s">
        <v>710</v>
      </c>
      <c r="R169" s="81" t="s">
        <v>996</v>
      </c>
      <c r="S169" s="78" t="s">
        <v>1169</v>
      </c>
      <c r="T169" s="78"/>
      <c r="U169" s="80">
        <v>44298.87287037037</v>
      </c>
      <c r="V169" s="81" t="s">
        <v>1347</v>
      </c>
      <c r="W169" s="78"/>
      <c r="X169" s="78"/>
      <c r="Y169" s="84" t="s">
        <v>1844</v>
      </c>
      <c r="Z169" s="78"/>
    </row>
    <row r="170" spans="1:26" ht="28.8">
      <c r="A170" s="63" t="s">
        <v>302</v>
      </c>
      <c r="B170" s="63" t="s">
        <v>301</v>
      </c>
      <c r="C170" s="64"/>
      <c r="D170" s="65"/>
      <c r="E170" s="66"/>
      <c r="F170" s="67"/>
      <c r="G170" s="64"/>
      <c r="H170" s="50" t="s">
        <v>633</v>
      </c>
      <c r="I170" s="69"/>
      <c r="J170" s="69"/>
      <c r="K170" s="34" t="s">
        <v>65</v>
      </c>
      <c r="L170" s="76">
        <v>170</v>
      </c>
      <c r="M1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0" s="71"/>
      <c r="O170" s="78" t="s">
        <v>633</v>
      </c>
      <c r="P170" s="80">
        <v>44298.87537037037</v>
      </c>
      <c r="Q170" s="78" t="s">
        <v>711</v>
      </c>
      <c r="R170" s="78"/>
      <c r="S170" s="78"/>
      <c r="T170" s="78"/>
      <c r="U170" s="80">
        <v>44298.87537037037</v>
      </c>
      <c r="V170" s="81" t="s">
        <v>1348</v>
      </c>
      <c r="W170" s="78"/>
      <c r="X170" s="78"/>
      <c r="Y170" s="84" t="s">
        <v>1845</v>
      </c>
      <c r="Z170" s="78"/>
    </row>
    <row r="171" spans="1:26" ht="15">
      <c r="A171" s="63" t="s">
        <v>303</v>
      </c>
      <c r="B171" s="63" t="s">
        <v>303</v>
      </c>
      <c r="C171" s="64"/>
      <c r="D171" s="65"/>
      <c r="E171" s="66"/>
      <c r="F171" s="67"/>
      <c r="G171" s="64"/>
      <c r="H171" s="68" t="s">
        <v>178</v>
      </c>
      <c r="I171" s="69"/>
      <c r="J171" s="69"/>
      <c r="K171" s="34" t="s">
        <v>65</v>
      </c>
      <c r="L171" s="76">
        <v>171</v>
      </c>
      <c r="M1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1" s="71"/>
      <c r="O171" s="78" t="s">
        <v>178</v>
      </c>
      <c r="P171" s="80">
        <v>44296.00429398148</v>
      </c>
      <c r="Q171" s="78" t="s">
        <v>712</v>
      </c>
      <c r="R171" s="78" t="s">
        <v>997</v>
      </c>
      <c r="S171" s="78" t="s">
        <v>1177</v>
      </c>
      <c r="T171" s="78"/>
      <c r="U171" s="80">
        <v>44296.00429398148</v>
      </c>
      <c r="V171" s="81" t="s">
        <v>1349</v>
      </c>
      <c r="W171" s="78"/>
      <c r="X171" s="78"/>
      <c r="Y171" s="84" t="s">
        <v>1846</v>
      </c>
      <c r="Z171" s="78"/>
    </row>
    <row r="172" spans="1:26" ht="15">
      <c r="A172" s="63" t="s">
        <v>303</v>
      </c>
      <c r="B172" s="63" t="s">
        <v>303</v>
      </c>
      <c r="C172" s="64"/>
      <c r="D172" s="65"/>
      <c r="E172" s="66"/>
      <c r="F172" s="67"/>
      <c r="G172" s="64"/>
      <c r="H172" s="68" t="s">
        <v>178</v>
      </c>
      <c r="I172" s="69"/>
      <c r="J172" s="69"/>
      <c r="K172" s="34" t="s">
        <v>65</v>
      </c>
      <c r="L172" s="76">
        <v>172</v>
      </c>
      <c r="M1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2" s="71"/>
      <c r="O172" s="78" t="s">
        <v>178</v>
      </c>
      <c r="P172" s="80">
        <v>44298.87608796296</v>
      </c>
      <c r="Q172" s="78" t="s">
        <v>713</v>
      </c>
      <c r="R172" s="78" t="s">
        <v>998</v>
      </c>
      <c r="S172" s="78" t="s">
        <v>1178</v>
      </c>
      <c r="T172" s="78"/>
      <c r="U172" s="80">
        <v>44298.87608796296</v>
      </c>
      <c r="V172" s="81" t="s">
        <v>1350</v>
      </c>
      <c r="W172" s="78"/>
      <c r="X172" s="78"/>
      <c r="Y172" s="84" t="s">
        <v>1847</v>
      </c>
      <c r="Z172" s="78"/>
    </row>
    <row r="173" spans="1:26" ht="15">
      <c r="A173" s="63" t="s">
        <v>304</v>
      </c>
      <c r="B173" s="63" t="s">
        <v>515</v>
      </c>
      <c r="C173" s="64"/>
      <c r="D173" s="65"/>
      <c r="E173" s="66"/>
      <c r="F173" s="67"/>
      <c r="G173" s="64"/>
      <c r="H173" s="68" t="s">
        <v>633</v>
      </c>
      <c r="I173" s="69"/>
      <c r="J173" s="69"/>
      <c r="K173" s="34" t="s">
        <v>65</v>
      </c>
      <c r="L173" s="76">
        <v>173</v>
      </c>
      <c r="M1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3" s="71"/>
      <c r="O173" s="78" t="s">
        <v>633</v>
      </c>
      <c r="P173" s="80">
        <v>44298.89833333333</v>
      </c>
      <c r="Q173" s="78" t="s">
        <v>704</v>
      </c>
      <c r="R173" s="81" t="s">
        <v>988</v>
      </c>
      <c r="S173" s="78" t="s">
        <v>1174</v>
      </c>
      <c r="T173" s="78"/>
      <c r="U173" s="80">
        <v>44298.89833333333</v>
      </c>
      <c r="V173" s="81" t="s">
        <v>1351</v>
      </c>
      <c r="W173" s="78"/>
      <c r="X173" s="78"/>
      <c r="Y173" s="84" t="s">
        <v>1848</v>
      </c>
      <c r="Z173" s="78"/>
    </row>
    <row r="174" spans="1:26" ht="15">
      <c r="A174" s="63" t="s">
        <v>305</v>
      </c>
      <c r="B174" s="63" t="s">
        <v>517</v>
      </c>
      <c r="C174" s="64"/>
      <c r="D174" s="65"/>
      <c r="E174" s="66"/>
      <c r="F174" s="67"/>
      <c r="G174" s="64"/>
      <c r="H174" s="68" t="s">
        <v>633</v>
      </c>
      <c r="I174" s="69"/>
      <c r="J174" s="69"/>
      <c r="K174" s="34" t="s">
        <v>65</v>
      </c>
      <c r="L174" s="76">
        <v>174</v>
      </c>
      <c r="M1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4" s="71"/>
      <c r="O174" s="78" t="s">
        <v>633</v>
      </c>
      <c r="P174" s="80">
        <v>44299.137870370374</v>
      </c>
      <c r="Q174" s="78" t="s">
        <v>714</v>
      </c>
      <c r="R174" s="78"/>
      <c r="S174" s="78"/>
      <c r="T174" s="78"/>
      <c r="U174" s="80">
        <v>44299.137870370374</v>
      </c>
      <c r="V174" s="81" t="s">
        <v>1352</v>
      </c>
      <c r="W174" s="78"/>
      <c r="X174" s="78"/>
      <c r="Y174" s="84" t="s">
        <v>1849</v>
      </c>
      <c r="Z174" s="78"/>
    </row>
    <row r="175" spans="1:26" ht="15">
      <c r="A175" s="63" t="s">
        <v>306</v>
      </c>
      <c r="B175" s="63" t="s">
        <v>515</v>
      </c>
      <c r="C175" s="64"/>
      <c r="D175" s="65"/>
      <c r="E175" s="66"/>
      <c r="F175" s="67"/>
      <c r="G175" s="64"/>
      <c r="H175" s="68" t="s">
        <v>633</v>
      </c>
      <c r="I175" s="69"/>
      <c r="J175" s="69"/>
      <c r="K175" s="34" t="s">
        <v>65</v>
      </c>
      <c r="L175" s="76">
        <v>175</v>
      </c>
      <c r="M1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5" s="71"/>
      <c r="O175" s="78" t="s">
        <v>633</v>
      </c>
      <c r="P175" s="80">
        <v>44299.18052083333</v>
      </c>
      <c r="Q175" s="78" t="s">
        <v>704</v>
      </c>
      <c r="R175" s="81" t="s">
        <v>988</v>
      </c>
      <c r="S175" s="78" t="s">
        <v>1174</v>
      </c>
      <c r="T175" s="78"/>
      <c r="U175" s="80">
        <v>44299.18052083333</v>
      </c>
      <c r="V175" s="81" t="s">
        <v>1353</v>
      </c>
      <c r="W175" s="78"/>
      <c r="X175" s="78"/>
      <c r="Y175" s="84" t="s">
        <v>1850</v>
      </c>
      <c r="Z175" s="78"/>
    </row>
    <row r="176" spans="1:26" ht="28.8">
      <c r="A176" s="63" t="s">
        <v>307</v>
      </c>
      <c r="B176" s="63" t="s">
        <v>512</v>
      </c>
      <c r="C176" s="64"/>
      <c r="D176" s="65"/>
      <c r="E176" s="66"/>
      <c r="F176" s="67"/>
      <c r="G176" s="64"/>
      <c r="H176" s="50" t="s">
        <v>633</v>
      </c>
      <c r="I176" s="69"/>
      <c r="J176" s="69"/>
      <c r="K176" s="34" t="s">
        <v>65</v>
      </c>
      <c r="L176" s="76">
        <v>176</v>
      </c>
      <c r="M1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6" s="71"/>
      <c r="O176" s="78" t="s">
        <v>633</v>
      </c>
      <c r="P176" s="80">
        <v>44299.18746527778</v>
      </c>
      <c r="Q176" s="78" t="s">
        <v>696</v>
      </c>
      <c r="R176" s="78"/>
      <c r="S176" s="78"/>
      <c r="T176" s="78"/>
      <c r="U176" s="80">
        <v>44299.18746527778</v>
      </c>
      <c r="V176" s="81" t="s">
        <v>1354</v>
      </c>
      <c r="W176" s="78"/>
      <c r="X176" s="78"/>
      <c r="Y176" s="84" t="s">
        <v>1851</v>
      </c>
      <c r="Z176" s="78"/>
    </row>
    <row r="177" spans="1:26" ht="15">
      <c r="A177" s="63" t="s">
        <v>308</v>
      </c>
      <c r="B177" s="63" t="s">
        <v>527</v>
      </c>
      <c r="C177" s="64"/>
      <c r="D177" s="65"/>
      <c r="E177" s="66"/>
      <c r="F177" s="67"/>
      <c r="G177" s="64"/>
      <c r="H177" s="68" t="s">
        <v>633</v>
      </c>
      <c r="I177" s="69"/>
      <c r="J177" s="69"/>
      <c r="K177" s="34" t="s">
        <v>65</v>
      </c>
      <c r="L177" s="76">
        <v>177</v>
      </c>
      <c r="M1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7" s="71"/>
      <c r="O177" s="78" t="s">
        <v>633</v>
      </c>
      <c r="P177" s="80">
        <v>44297.76797453704</v>
      </c>
      <c r="Q177" s="78" t="s">
        <v>668</v>
      </c>
      <c r="R177" s="78"/>
      <c r="S177" s="78"/>
      <c r="T177" s="78"/>
      <c r="U177" s="80">
        <v>44297.76797453704</v>
      </c>
      <c r="V177" s="81" t="s">
        <v>1355</v>
      </c>
      <c r="W177" s="78"/>
      <c r="X177" s="78"/>
      <c r="Y177" s="84" t="s">
        <v>1852</v>
      </c>
      <c r="Z177" s="78"/>
    </row>
    <row r="178" spans="1:26" ht="15">
      <c r="A178" s="63" t="s">
        <v>308</v>
      </c>
      <c r="B178" s="63" t="s">
        <v>544</v>
      </c>
      <c r="C178" s="64"/>
      <c r="D178" s="65"/>
      <c r="E178" s="66"/>
      <c r="F178" s="67"/>
      <c r="G178" s="64"/>
      <c r="H178" s="68" t="s">
        <v>633</v>
      </c>
      <c r="I178" s="69"/>
      <c r="J178" s="69"/>
      <c r="K178" s="34" t="s">
        <v>65</v>
      </c>
      <c r="L178" s="76">
        <v>178</v>
      </c>
      <c r="M1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8" s="71"/>
      <c r="O178" s="78" t="s">
        <v>633</v>
      </c>
      <c r="P178" s="80">
        <v>44297.76797453704</v>
      </c>
      <c r="Q178" s="78" t="s">
        <v>668</v>
      </c>
      <c r="R178" s="78"/>
      <c r="S178" s="78"/>
      <c r="T178" s="78"/>
      <c r="U178" s="80">
        <v>44297.76797453704</v>
      </c>
      <c r="V178" s="81" t="s">
        <v>1355</v>
      </c>
      <c r="W178" s="78"/>
      <c r="X178" s="78"/>
      <c r="Y178" s="84" t="s">
        <v>1852</v>
      </c>
      <c r="Z178" s="78"/>
    </row>
    <row r="179" spans="1:26" ht="15">
      <c r="A179" s="63" t="s">
        <v>308</v>
      </c>
      <c r="B179" s="63" t="s">
        <v>515</v>
      </c>
      <c r="C179" s="64"/>
      <c r="D179" s="65"/>
      <c r="E179" s="66"/>
      <c r="F179" s="67"/>
      <c r="G179" s="64"/>
      <c r="H179" s="68" t="s">
        <v>633</v>
      </c>
      <c r="I179" s="69"/>
      <c r="J179" s="69"/>
      <c r="K179" s="34" t="s">
        <v>65</v>
      </c>
      <c r="L179" s="76">
        <v>179</v>
      </c>
      <c r="M1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9" s="71"/>
      <c r="O179" s="78" t="s">
        <v>633</v>
      </c>
      <c r="P179" s="80">
        <v>44297.76797453704</v>
      </c>
      <c r="Q179" s="78" t="s">
        <v>668</v>
      </c>
      <c r="R179" s="78"/>
      <c r="S179" s="78"/>
      <c r="T179" s="78"/>
      <c r="U179" s="80">
        <v>44297.76797453704</v>
      </c>
      <c r="V179" s="81" t="s">
        <v>1355</v>
      </c>
      <c r="W179" s="78"/>
      <c r="X179" s="78"/>
      <c r="Y179" s="84" t="s">
        <v>1852</v>
      </c>
      <c r="Z179" s="78"/>
    </row>
    <row r="180" spans="1:26" ht="15">
      <c r="A180" s="63" t="s">
        <v>308</v>
      </c>
      <c r="B180" s="63" t="s">
        <v>502</v>
      </c>
      <c r="C180" s="64"/>
      <c r="D180" s="65"/>
      <c r="E180" s="66"/>
      <c r="F180" s="67"/>
      <c r="G180" s="64"/>
      <c r="H180" s="68" t="s">
        <v>633</v>
      </c>
      <c r="I180" s="69"/>
      <c r="J180" s="69"/>
      <c r="K180" s="34" t="s">
        <v>65</v>
      </c>
      <c r="L180" s="76">
        <v>180</v>
      </c>
      <c r="M1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0" s="71"/>
      <c r="O180" s="78" t="s">
        <v>633</v>
      </c>
      <c r="P180" s="80">
        <v>44298.498391203706</v>
      </c>
      <c r="Q180" s="78" t="s">
        <v>688</v>
      </c>
      <c r="R180" s="78"/>
      <c r="S180" s="78"/>
      <c r="T180" s="78" t="s">
        <v>1192</v>
      </c>
      <c r="U180" s="80">
        <v>44298.498391203706</v>
      </c>
      <c r="V180" s="81" t="s">
        <v>1356</v>
      </c>
      <c r="W180" s="78"/>
      <c r="X180" s="78"/>
      <c r="Y180" s="84" t="s">
        <v>1853</v>
      </c>
      <c r="Z180" s="78"/>
    </row>
    <row r="181" spans="1:26" ht="15">
      <c r="A181" s="63" t="s">
        <v>308</v>
      </c>
      <c r="B181" s="63" t="s">
        <v>515</v>
      </c>
      <c r="C181" s="64"/>
      <c r="D181" s="65"/>
      <c r="E181" s="66"/>
      <c r="F181" s="67"/>
      <c r="G181" s="64"/>
      <c r="H181" s="68" t="s">
        <v>633</v>
      </c>
      <c r="I181" s="69"/>
      <c r="J181" s="69"/>
      <c r="K181" s="34" t="s">
        <v>65</v>
      </c>
      <c r="L181" s="76">
        <v>181</v>
      </c>
      <c r="M1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1" s="71"/>
      <c r="O181" s="78" t="s">
        <v>633</v>
      </c>
      <c r="P181" s="80">
        <v>44298.80365740741</v>
      </c>
      <c r="Q181" s="78" t="s">
        <v>704</v>
      </c>
      <c r="R181" s="81" t="s">
        <v>988</v>
      </c>
      <c r="S181" s="78" t="s">
        <v>1174</v>
      </c>
      <c r="T181" s="78"/>
      <c r="U181" s="80">
        <v>44298.80365740741</v>
      </c>
      <c r="V181" s="81" t="s">
        <v>1357</v>
      </c>
      <c r="W181" s="78"/>
      <c r="X181" s="78"/>
      <c r="Y181" s="84" t="s">
        <v>1854</v>
      </c>
      <c r="Z181" s="78"/>
    </row>
    <row r="182" spans="1:26" ht="28.8">
      <c r="A182" s="63" t="s">
        <v>308</v>
      </c>
      <c r="B182" s="63" t="s">
        <v>512</v>
      </c>
      <c r="C182" s="64"/>
      <c r="D182" s="65"/>
      <c r="E182" s="66"/>
      <c r="F182" s="67"/>
      <c r="G182" s="64"/>
      <c r="H182" s="50" t="s">
        <v>633</v>
      </c>
      <c r="I182" s="69"/>
      <c r="J182" s="69"/>
      <c r="K182" s="34" t="s">
        <v>65</v>
      </c>
      <c r="L182" s="76">
        <v>182</v>
      </c>
      <c r="M1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2" s="71"/>
      <c r="O182" s="78" t="s">
        <v>633</v>
      </c>
      <c r="P182" s="80">
        <v>44299.19228009259</v>
      </c>
      <c r="Q182" s="78" t="s">
        <v>696</v>
      </c>
      <c r="R182" s="78"/>
      <c r="S182" s="78"/>
      <c r="T182" s="78"/>
      <c r="U182" s="80">
        <v>44299.19228009259</v>
      </c>
      <c r="V182" s="81" t="s">
        <v>1358</v>
      </c>
      <c r="W182" s="78"/>
      <c r="X182" s="78"/>
      <c r="Y182" s="84" t="s">
        <v>1855</v>
      </c>
      <c r="Z182" s="78"/>
    </row>
    <row r="183" spans="1:26" ht="28.8">
      <c r="A183" s="63" t="s">
        <v>309</v>
      </c>
      <c r="B183" s="63" t="s">
        <v>512</v>
      </c>
      <c r="C183" s="64"/>
      <c r="D183" s="65"/>
      <c r="E183" s="66"/>
      <c r="F183" s="67"/>
      <c r="G183" s="64"/>
      <c r="H183" s="50" t="s">
        <v>633</v>
      </c>
      <c r="I183" s="69"/>
      <c r="J183" s="69"/>
      <c r="K183" s="34" t="s">
        <v>65</v>
      </c>
      <c r="L183" s="76">
        <v>183</v>
      </c>
      <c r="M1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3" s="71"/>
      <c r="O183" s="78" t="s">
        <v>633</v>
      </c>
      <c r="P183" s="80">
        <v>44299.203043981484</v>
      </c>
      <c r="Q183" s="78" t="s">
        <v>696</v>
      </c>
      <c r="R183" s="78"/>
      <c r="S183" s="78"/>
      <c r="T183" s="78"/>
      <c r="U183" s="80">
        <v>44299.203043981484</v>
      </c>
      <c r="V183" s="81" t="s">
        <v>1359</v>
      </c>
      <c r="W183" s="78"/>
      <c r="X183" s="78"/>
      <c r="Y183" s="84" t="s">
        <v>1856</v>
      </c>
      <c r="Z183" s="78"/>
    </row>
    <row r="184" spans="1:26" ht="28.8">
      <c r="A184" s="63" t="s">
        <v>310</v>
      </c>
      <c r="B184" s="63" t="s">
        <v>512</v>
      </c>
      <c r="C184" s="64"/>
      <c r="D184" s="65"/>
      <c r="E184" s="66"/>
      <c r="F184" s="67"/>
      <c r="G184" s="64"/>
      <c r="H184" s="50" t="s">
        <v>633</v>
      </c>
      <c r="I184" s="69"/>
      <c r="J184" s="69"/>
      <c r="K184" s="34" t="s">
        <v>65</v>
      </c>
      <c r="L184" s="76">
        <v>184</v>
      </c>
      <c r="M1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4" s="71"/>
      <c r="O184" s="78" t="s">
        <v>633</v>
      </c>
      <c r="P184" s="80">
        <v>44299.20875</v>
      </c>
      <c r="Q184" s="78" t="s">
        <v>696</v>
      </c>
      <c r="R184" s="78"/>
      <c r="S184" s="78"/>
      <c r="T184" s="78"/>
      <c r="U184" s="80">
        <v>44299.20875</v>
      </c>
      <c r="V184" s="81" t="s">
        <v>1360</v>
      </c>
      <c r="W184" s="78"/>
      <c r="X184" s="78"/>
      <c r="Y184" s="84" t="s">
        <v>1857</v>
      </c>
      <c r="Z184" s="78"/>
    </row>
    <row r="185" spans="1:26" ht="28.8">
      <c r="A185" s="63" t="s">
        <v>311</v>
      </c>
      <c r="B185" s="63" t="s">
        <v>512</v>
      </c>
      <c r="C185" s="64"/>
      <c r="D185" s="65"/>
      <c r="E185" s="66"/>
      <c r="F185" s="67"/>
      <c r="G185" s="64"/>
      <c r="H185" s="50" t="s">
        <v>633</v>
      </c>
      <c r="I185" s="69"/>
      <c r="J185" s="69"/>
      <c r="K185" s="34" t="s">
        <v>65</v>
      </c>
      <c r="L185" s="76">
        <v>185</v>
      </c>
      <c r="M1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5" s="71"/>
      <c r="O185" s="78" t="s">
        <v>633</v>
      </c>
      <c r="P185" s="80">
        <v>44299.21233796296</v>
      </c>
      <c r="Q185" s="78" t="s">
        <v>696</v>
      </c>
      <c r="R185" s="78"/>
      <c r="S185" s="78"/>
      <c r="T185" s="78"/>
      <c r="U185" s="80">
        <v>44299.21233796296</v>
      </c>
      <c r="V185" s="81" t="s">
        <v>1361</v>
      </c>
      <c r="W185" s="78"/>
      <c r="X185" s="78"/>
      <c r="Y185" s="84" t="s">
        <v>1858</v>
      </c>
      <c r="Z185" s="78"/>
    </row>
    <row r="186" spans="1:26" ht="15">
      <c r="A186" s="63" t="s">
        <v>312</v>
      </c>
      <c r="B186" s="63" t="s">
        <v>312</v>
      </c>
      <c r="C186" s="64"/>
      <c r="D186" s="65"/>
      <c r="E186" s="66"/>
      <c r="F186" s="67"/>
      <c r="G186" s="64"/>
      <c r="H186" s="50" t="s">
        <v>178</v>
      </c>
      <c r="I186" s="69"/>
      <c r="J186" s="69"/>
      <c r="K186" s="34" t="s">
        <v>65</v>
      </c>
      <c r="L186" s="76">
        <v>186</v>
      </c>
      <c r="M1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6" s="71"/>
      <c r="O186" s="78" t="s">
        <v>178</v>
      </c>
      <c r="P186" s="80">
        <v>44299.23715277778</v>
      </c>
      <c r="Q186" s="78" t="s">
        <v>715</v>
      </c>
      <c r="R186" s="81" t="s">
        <v>999</v>
      </c>
      <c r="S186" s="78" t="s">
        <v>1169</v>
      </c>
      <c r="T186" s="78"/>
      <c r="U186" s="80">
        <v>44299.23715277778</v>
      </c>
      <c r="V186" s="81" t="s">
        <v>1362</v>
      </c>
      <c r="W186" s="78"/>
      <c r="X186" s="78"/>
      <c r="Y186" s="84" t="s">
        <v>1859</v>
      </c>
      <c r="Z186" s="78"/>
    </row>
    <row r="187" spans="1:26" ht="15">
      <c r="A187" s="63" t="s">
        <v>313</v>
      </c>
      <c r="B187" s="63" t="s">
        <v>515</v>
      </c>
      <c r="C187" s="64"/>
      <c r="D187" s="65"/>
      <c r="E187" s="66"/>
      <c r="F187" s="67"/>
      <c r="G187" s="64"/>
      <c r="H187" s="68" t="s">
        <v>633</v>
      </c>
      <c r="I187" s="69"/>
      <c r="J187" s="69"/>
      <c r="K187" s="34" t="s">
        <v>65</v>
      </c>
      <c r="L187" s="76">
        <v>187</v>
      </c>
      <c r="M1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7" s="71"/>
      <c r="O187" s="78" t="s">
        <v>633</v>
      </c>
      <c r="P187" s="80">
        <v>44299.24673611111</v>
      </c>
      <c r="Q187" s="78" t="s">
        <v>704</v>
      </c>
      <c r="R187" s="81" t="s">
        <v>988</v>
      </c>
      <c r="S187" s="78" t="s">
        <v>1174</v>
      </c>
      <c r="T187" s="78"/>
      <c r="U187" s="80">
        <v>44299.24673611111</v>
      </c>
      <c r="V187" s="81" t="s">
        <v>1363</v>
      </c>
      <c r="W187" s="78"/>
      <c r="X187" s="78"/>
      <c r="Y187" s="84" t="s">
        <v>1860</v>
      </c>
      <c r="Z187" s="78"/>
    </row>
    <row r="188" spans="1:26" ht="15">
      <c r="A188" s="63" t="s">
        <v>314</v>
      </c>
      <c r="B188" s="63" t="s">
        <v>470</v>
      </c>
      <c r="C188" s="64"/>
      <c r="D188" s="65"/>
      <c r="E188" s="66"/>
      <c r="F188" s="67"/>
      <c r="G188" s="64"/>
      <c r="H188" s="68" t="s">
        <v>633</v>
      </c>
      <c r="I188" s="69"/>
      <c r="J188" s="69"/>
      <c r="K188" s="34" t="s">
        <v>65</v>
      </c>
      <c r="L188" s="76">
        <v>188</v>
      </c>
      <c r="M1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8" s="71"/>
      <c r="O188" s="78" t="s">
        <v>633</v>
      </c>
      <c r="P188" s="80">
        <v>44298.68738425926</v>
      </c>
      <c r="Q188" s="78" t="s">
        <v>700</v>
      </c>
      <c r="R188" s="78"/>
      <c r="S188" s="78"/>
      <c r="T188" s="78" t="s">
        <v>1195</v>
      </c>
      <c r="U188" s="80">
        <v>44298.68738425926</v>
      </c>
      <c r="V188" s="81" t="s">
        <v>1364</v>
      </c>
      <c r="W188" s="78"/>
      <c r="X188" s="78"/>
      <c r="Y188" s="84" t="s">
        <v>1861</v>
      </c>
      <c r="Z188" s="78"/>
    </row>
    <row r="189" spans="1:26" ht="15">
      <c r="A189" s="63" t="s">
        <v>314</v>
      </c>
      <c r="B189" s="63" t="s">
        <v>470</v>
      </c>
      <c r="C189" s="64"/>
      <c r="D189" s="65"/>
      <c r="E189" s="66"/>
      <c r="F189" s="67"/>
      <c r="G189" s="64"/>
      <c r="H189" s="68" t="s">
        <v>633</v>
      </c>
      <c r="I189" s="69"/>
      <c r="J189" s="69"/>
      <c r="K189" s="34" t="s">
        <v>65</v>
      </c>
      <c r="L189" s="76">
        <v>189</v>
      </c>
      <c r="M1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9" s="71"/>
      <c r="O189" s="78" t="s">
        <v>633</v>
      </c>
      <c r="P189" s="80">
        <v>44299.25409722222</v>
      </c>
      <c r="Q189" s="78" t="s">
        <v>697</v>
      </c>
      <c r="R189" s="78"/>
      <c r="S189" s="78"/>
      <c r="T189" s="78" t="s">
        <v>1193</v>
      </c>
      <c r="U189" s="80">
        <v>44299.25409722222</v>
      </c>
      <c r="V189" s="81" t="s">
        <v>1365</v>
      </c>
      <c r="W189" s="78"/>
      <c r="X189" s="78"/>
      <c r="Y189" s="84" t="s">
        <v>1862</v>
      </c>
      <c r="Z189" s="78"/>
    </row>
    <row r="190" spans="1:26" ht="15">
      <c r="A190" s="63" t="s">
        <v>315</v>
      </c>
      <c r="B190" s="63" t="s">
        <v>559</v>
      </c>
      <c r="C190" s="64"/>
      <c r="D190" s="65"/>
      <c r="E190" s="66"/>
      <c r="F190" s="67"/>
      <c r="G190" s="64"/>
      <c r="H190" s="68" t="s">
        <v>632</v>
      </c>
      <c r="I190" s="69"/>
      <c r="J190" s="69"/>
      <c r="K190" s="34" t="s">
        <v>65</v>
      </c>
      <c r="L190" s="76">
        <v>190</v>
      </c>
      <c r="M1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0" s="71"/>
      <c r="O190" s="78" t="s">
        <v>632</v>
      </c>
      <c r="P190" s="80">
        <v>44299.2578125</v>
      </c>
      <c r="Q190" s="78" t="s">
        <v>716</v>
      </c>
      <c r="R190" s="78"/>
      <c r="S190" s="78"/>
      <c r="T190" s="78" t="s">
        <v>1197</v>
      </c>
      <c r="U190" s="80">
        <v>44299.2578125</v>
      </c>
      <c r="V190" s="81" t="s">
        <v>1366</v>
      </c>
      <c r="W190" s="78"/>
      <c r="X190" s="78"/>
      <c r="Y190" s="84" t="s">
        <v>1863</v>
      </c>
      <c r="Z190" s="84" t="s">
        <v>2238</v>
      </c>
    </row>
    <row r="191" spans="1:26" ht="15">
      <c r="A191" s="63" t="s">
        <v>315</v>
      </c>
      <c r="B191" s="63" t="s">
        <v>551</v>
      </c>
      <c r="C191" s="64"/>
      <c r="D191" s="65"/>
      <c r="E191" s="66"/>
      <c r="F191" s="67"/>
      <c r="G191" s="64"/>
      <c r="H191" s="68" t="s">
        <v>633</v>
      </c>
      <c r="I191" s="69"/>
      <c r="J191" s="69"/>
      <c r="K191" s="34" t="s">
        <v>65</v>
      </c>
      <c r="L191" s="76">
        <v>191</v>
      </c>
      <c r="M1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1" s="71"/>
      <c r="O191" s="78" t="s">
        <v>633</v>
      </c>
      <c r="P191" s="80">
        <v>44299.2578125</v>
      </c>
      <c r="Q191" s="78" t="s">
        <v>716</v>
      </c>
      <c r="R191" s="78"/>
      <c r="S191" s="78"/>
      <c r="T191" s="78" t="s">
        <v>1197</v>
      </c>
      <c r="U191" s="80">
        <v>44299.2578125</v>
      </c>
      <c r="V191" s="81" t="s">
        <v>1366</v>
      </c>
      <c r="W191" s="78"/>
      <c r="X191" s="78"/>
      <c r="Y191" s="84" t="s">
        <v>1863</v>
      </c>
      <c r="Z191" s="84" t="s">
        <v>2238</v>
      </c>
    </row>
    <row r="192" spans="1:26" ht="15">
      <c r="A192" s="63" t="s">
        <v>316</v>
      </c>
      <c r="B192" s="63" t="s">
        <v>527</v>
      </c>
      <c r="C192" s="64"/>
      <c r="D192" s="65"/>
      <c r="E192" s="66"/>
      <c r="F192" s="67"/>
      <c r="G192" s="64"/>
      <c r="H192" s="68" t="s">
        <v>633</v>
      </c>
      <c r="I192" s="69"/>
      <c r="J192" s="69"/>
      <c r="K192" s="34" t="s">
        <v>65</v>
      </c>
      <c r="L192" s="76">
        <v>192</v>
      </c>
      <c r="M1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2" s="71"/>
      <c r="O192" s="78" t="s">
        <v>633</v>
      </c>
      <c r="P192" s="80">
        <v>44297.852372685185</v>
      </c>
      <c r="Q192" s="78" t="s">
        <v>668</v>
      </c>
      <c r="R192" s="78"/>
      <c r="S192" s="78"/>
      <c r="T192" s="78"/>
      <c r="U192" s="80">
        <v>44297.852372685185</v>
      </c>
      <c r="V192" s="81" t="s">
        <v>1367</v>
      </c>
      <c r="W192" s="78"/>
      <c r="X192" s="78"/>
      <c r="Y192" s="84" t="s">
        <v>1864</v>
      </c>
      <c r="Z192" s="78"/>
    </row>
    <row r="193" spans="1:26" ht="15">
      <c r="A193" s="63" t="s">
        <v>316</v>
      </c>
      <c r="B193" s="63" t="s">
        <v>544</v>
      </c>
      <c r="C193" s="64"/>
      <c r="D193" s="65"/>
      <c r="E193" s="66"/>
      <c r="F193" s="67"/>
      <c r="G193" s="64"/>
      <c r="H193" s="68" t="s">
        <v>633</v>
      </c>
      <c r="I193" s="69"/>
      <c r="J193" s="69"/>
      <c r="K193" s="34" t="s">
        <v>65</v>
      </c>
      <c r="L193" s="76">
        <v>193</v>
      </c>
      <c r="M1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3" s="71"/>
      <c r="O193" s="78" t="s">
        <v>633</v>
      </c>
      <c r="P193" s="80">
        <v>44297.852372685185</v>
      </c>
      <c r="Q193" s="78" t="s">
        <v>668</v>
      </c>
      <c r="R193" s="78"/>
      <c r="S193" s="78"/>
      <c r="T193" s="78"/>
      <c r="U193" s="80">
        <v>44297.852372685185</v>
      </c>
      <c r="V193" s="81" t="s">
        <v>1367</v>
      </c>
      <c r="W193" s="78"/>
      <c r="X193" s="78"/>
      <c r="Y193" s="84" t="s">
        <v>1864</v>
      </c>
      <c r="Z193" s="78"/>
    </row>
    <row r="194" spans="1:26" ht="15">
      <c r="A194" s="63" t="s">
        <v>316</v>
      </c>
      <c r="B194" s="63" t="s">
        <v>515</v>
      </c>
      <c r="C194" s="64"/>
      <c r="D194" s="65"/>
      <c r="E194" s="66"/>
      <c r="F194" s="67"/>
      <c r="G194" s="64"/>
      <c r="H194" s="68" t="s">
        <v>633</v>
      </c>
      <c r="I194" s="69"/>
      <c r="J194" s="69"/>
      <c r="K194" s="34" t="s">
        <v>65</v>
      </c>
      <c r="L194" s="76">
        <v>194</v>
      </c>
      <c r="M1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4" s="71"/>
      <c r="O194" s="78" t="s">
        <v>633</v>
      </c>
      <c r="P194" s="80">
        <v>44297.852372685185</v>
      </c>
      <c r="Q194" s="78" t="s">
        <v>668</v>
      </c>
      <c r="R194" s="78"/>
      <c r="S194" s="78"/>
      <c r="T194" s="78"/>
      <c r="U194" s="80">
        <v>44297.852372685185</v>
      </c>
      <c r="V194" s="81" t="s">
        <v>1367</v>
      </c>
      <c r="W194" s="78"/>
      <c r="X194" s="78"/>
      <c r="Y194" s="84" t="s">
        <v>1864</v>
      </c>
      <c r="Z194" s="78"/>
    </row>
    <row r="195" spans="1:26" ht="15">
      <c r="A195" s="63" t="s">
        <v>316</v>
      </c>
      <c r="B195" s="63" t="s">
        <v>502</v>
      </c>
      <c r="C195" s="64"/>
      <c r="D195" s="65"/>
      <c r="E195" s="66"/>
      <c r="F195" s="67"/>
      <c r="G195" s="64"/>
      <c r="H195" s="68" t="s">
        <v>633</v>
      </c>
      <c r="I195" s="69"/>
      <c r="J195" s="69"/>
      <c r="K195" s="34" t="s">
        <v>65</v>
      </c>
      <c r="L195" s="76">
        <v>195</v>
      </c>
      <c r="M1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5" s="71"/>
      <c r="O195" s="78" t="s">
        <v>633</v>
      </c>
      <c r="P195" s="80">
        <v>44297.85579861111</v>
      </c>
      <c r="Q195" s="78" t="s">
        <v>688</v>
      </c>
      <c r="R195" s="78"/>
      <c r="S195" s="78"/>
      <c r="T195" s="78" t="s">
        <v>1192</v>
      </c>
      <c r="U195" s="80">
        <v>44297.85579861111</v>
      </c>
      <c r="V195" s="81" t="s">
        <v>1368</v>
      </c>
      <c r="W195" s="78"/>
      <c r="X195" s="78"/>
      <c r="Y195" s="84" t="s">
        <v>1865</v>
      </c>
      <c r="Z195" s="78"/>
    </row>
    <row r="196" spans="1:26" ht="28.8">
      <c r="A196" s="63" t="s">
        <v>316</v>
      </c>
      <c r="B196" s="63" t="s">
        <v>512</v>
      </c>
      <c r="C196" s="64"/>
      <c r="D196" s="65"/>
      <c r="E196" s="66"/>
      <c r="F196" s="67"/>
      <c r="G196" s="64"/>
      <c r="H196" s="50" t="s">
        <v>633</v>
      </c>
      <c r="I196" s="69"/>
      <c r="J196" s="69"/>
      <c r="K196" s="34" t="s">
        <v>65</v>
      </c>
      <c r="L196" s="76">
        <v>196</v>
      </c>
      <c r="M1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6" s="71"/>
      <c r="O196" s="78" t="s">
        <v>633</v>
      </c>
      <c r="P196" s="80">
        <v>44298.638506944444</v>
      </c>
      <c r="Q196" s="78" t="s">
        <v>696</v>
      </c>
      <c r="R196" s="78"/>
      <c r="S196" s="78"/>
      <c r="T196" s="78"/>
      <c r="U196" s="80">
        <v>44298.638506944444</v>
      </c>
      <c r="V196" s="81" t="s">
        <v>1369</v>
      </c>
      <c r="W196" s="78"/>
      <c r="X196" s="78"/>
      <c r="Y196" s="84" t="s">
        <v>1866</v>
      </c>
      <c r="Z196" s="78"/>
    </row>
    <row r="197" spans="1:26" ht="15">
      <c r="A197" s="63" t="s">
        <v>316</v>
      </c>
      <c r="B197" s="63" t="s">
        <v>515</v>
      </c>
      <c r="C197" s="64"/>
      <c r="D197" s="65"/>
      <c r="E197" s="66"/>
      <c r="F197" s="67"/>
      <c r="G197" s="64"/>
      <c r="H197" s="68" t="s">
        <v>633</v>
      </c>
      <c r="I197" s="69"/>
      <c r="J197" s="69"/>
      <c r="K197" s="34" t="s">
        <v>65</v>
      </c>
      <c r="L197" s="76">
        <v>197</v>
      </c>
      <c r="M1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7" s="71"/>
      <c r="O197" s="78" t="s">
        <v>633</v>
      </c>
      <c r="P197" s="80">
        <v>44299.26476851852</v>
      </c>
      <c r="Q197" s="78" t="s">
        <v>704</v>
      </c>
      <c r="R197" s="81" t="s">
        <v>988</v>
      </c>
      <c r="S197" s="78" t="s">
        <v>1174</v>
      </c>
      <c r="T197" s="78"/>
      <c r="U197" s="80">
        <v>44299.26476851852</v>
      </c>
      <c r="V197" s="81" t="s">
        <v>1370</v>
      </c>
      <c r="W197" s="78"/>
      <c r="X197" s="78"/>
      <c r="Y197" s="84" t="s">
        <v>1867</v>
      </c>
      <c r="Z197" s="78"/>
    </row>
    <row r="198" spans="1:26" ht="15">
      <c r="A198" s="63" t="s">
        <v>317</v>
      </c>
      <c r="B198" s="63" t="s">
        <v>515</v>
      </c>
      <c r="C198" s="64"/>
      <c r="D198" s="65"/>
      <c r="E198" s="66"/>
      <c r="F198" s="67"/>
      <c r="G198" s="64"/>
      <c r="H198" s="68" t="s">
        <v>633</v>
      </c>
      <c r="I198" s="69"/>
      <c r="J198" s="69"/>
      <c r="K198" s="34" t="s">
        <v>65</v>
      </c>
      <c r="L198" s="76">
        <v>198</v>
      </c>
      <c r="M1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8" s="71"/>
      <c r="O198" s="78" t="s">
        <v>633</v>
      </c>
      <c r="P198" s="80">
        <v>44299.271319444444</v>
      </c>
      <c r="Q198" s="78" t="s">
        <v>704</v>
      </c>
      <c r="R198" s="81" t="s">
        <v>988</v>
      </c>
      <c r="S198" s="78" t="s">
        <v>1174</v>
      </c>
      <c r="T198" s="78"/>
      <c r="U198" s="80">
        <v>44299.271319444444</v>
      </c>
      <c r="V198" s="81" t="s">
        <v>1371</v>
      </c>
      <c r="W198" s="78"/>
      <c r="X198" s="78"/>
      <c r="Y198" s="84" t="s">
        <v>1868</v>
      </c>
      <c r="Z198" s="78"/>
    </row>
    <row r="199" spans="1:26" ht="15">
      <c r="A199" s="63" t="s">
        <v>318</v>
      </c>
      <c r="B199" s="63" t="s">
        <v>357</v>
      </c>
      <c r="C199" s="64"/>
      <c r="D199" s="65"/>
      <c r="E199" s="66"/>
      <c r="F199" s="67"/>
      <c r="G199" s="64"/>
      <c r="H199" s="68" t="s">
        <v>633</v>
      </c>
      <c r="I199" s="69"/>
      <c r="J199" s="69"/>
      <c r="K199" s="34" t="s">
        <v>65</v>
      </c>
      <c r="L199" s="76">
        <v>199</v>
      </c>
      <c r="M1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9" s="71"/>
      <c r="O199" s="78" t="s">
        <v>633</v>
      </c>
      <c r="P199" s="80">
        <v>44299.276979166665</v>
      </c>
      <c r="Q199" s="78" t="s">
        <v>703</v>
      </c>
      <c r="R199" s="78"/>
      <c r="S199" s="78"/>
      <c r="T199" s="78"/>
      <c r="U199" s="80">
        <v>44299.276979166665</v>
      </c>
      <c r="V199" s="81" t="s">
        <v>1372</v>
      </c>
      <c r="W199" s="78"/>
      <c r="X199" s="78"/>
      <c r="Y199" s="84" t="s">
        <v>1869</v>
      </c>
      <c r="Z199" s="78"/>
    </row>
    <row r="200" spans="1:26" ht="15">
      <c r="A200" s="63" t="s">
        <v>319</v>
      </c>
      <c r="B200" s="63" t="s">
        <v>515</v>
      </c>
      <c r="C200" s="64"/>
      <c r="D200" s="65"/>
      <c r="E200" s="66"/>
      <c r="F200" s="67"/>
      <c r="G200" s="64"/>
      <c r="H200" s="68" t="s">
        <v>633</v>
      </c>
      <c r="I200" s="69"/>
      <c r="J200" s="69"/>
      <c r="K200" s="34" t="s">
        <v>65</v>
      </c>
      <c r="L200" s="76">
        <v>200</v>
      </c>
      <c r="M2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0" s="71"/>
      <c r="O200" s="78" t="s">
        <v>633</v>
      </c>
      <c r="P200" s="80">
        <v>44298.89565972222</v>
      </c>
      <c r="Q200" s="78" t="s">
        <v>704</v>
      </c>
      <c r="R200" s="81" t="s">
        <v>988</v>
      </c>
      <c r="S200" s="78" t="s">
        <v>1174</v>
      </c>
      <c r="T200" s="78"/>
      <c r="U200" s="80">
        <v>44298.89565972222</v>
      </c>
      <c r="V200" s="81" t="s">
        <v>1373</v>
      </c>
      <c r="W200" s="78"/>
      <c r="X200" s="78"/>
      <c r="Y200" s="84" t="s">
        <v>1870</v>
      </c>
      <c r="Z200" s="78"/>
    </row>
    <row r="201" spans="1:26" ht="28.8">
      <c r="A201" s="63" t="s">
        <v>319</v>
      </c>
      <c r="B201" s="63" t="s">
        <v>512</v>
      </c>
      <c r="C201" s="64"/>
      <c r="D201" s="65"/>
      <c r="E201" s="66"/>
      <c r="F201" s="67"/>
      <c r="G201" s="64"/>
      <c r="H201" s="50" t="s">
        <v>633</v>
      </c>
      <c r="I201" s="69"/>
      <c r="J201" s="69"/>
      <c r="K201" s="34" t="s">
        <v>65</v>
      </c>
      <c r="L201" s="76">
        <v>201</v>
      </c>
      <c r="M2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1" s="71"/>
      <c r="O201" s="78" t="s">
        <v>633</v>
      </c>
      <c r="P201" s="80">
        <v>44299.277395833335</v>
      </c>
      <c r="Q201" s="78" t="s">
        <v>696</v>
      </c>
      <c r="R201" s="78"/>
      <c r="S201" s="78"/>
      <c r="T201" s="78"/>
      <c r="U201" s="80">
        <v>44299.277395833335</v>
      </c>
      <c r="V201" s="81" t="s">
        <v>1374</v>
      </c>
      <c r="W201" s="78"/>
      <c r="X201" s="78"/>
      <c r="Y201" s="84" t="s">
        <v>1871</v>
      </c>
      <c r="Z201" s="78"/>
    </row>
    <row r="202" spans="1:26" ht="28.8">
      <c r="A202" s="63" t="s">
        <v>320</v>
      </c>
      <c r="B202" s="63" t="s">
        <v>512</v>
      </c>
      <c r="C202" s="64"/>
      <c r="D202" s="65"/>
      <c r="E202" s="66"/>
      <c r="F202" s="67"/>
      <c r="G202" s="64"/>
      <c r="H202" s="50" t="s">
        <v>633</v>
      </c>
      <c r="I202" s="69"/>
      <c r="J202" s="69"/>
      <c r="K202" s="34" t="s">
        <v>65</v>
      </c>
      <c r="L202" s="76">
        <v>202</v>
      </c>
      <c r="M2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2" s="71"/>
      <c r="O202" s="78" t="s">
        <v>633</v>
      </c>
      <c r="P202" s="80">
        <v>44299.27960648148</v>
      </c>
      <c r="Q202" s="78" t="s">
        <v>696</v>
      </c>
      <c r="R202" s="78"/>
      <c r="S202" s="78"/>
      <c r="T202" s="78"/>
      <c r="U202" s="80">
        <v>44299.27960648148</v>
      </c>
      <c r="V202" s="81" t="s">
        <v>1375</v>
      </c>
      <c r="W202" s="78"/>
      <c r="X202" s="78"/>
      <c r="Y202" s="84" t="s">
        <v>1872</v>
      </c>
      <c r="Z202" s="78"/>
    </row>
    <row r="203" spans="1:26" ht="28.8">
      <c r="A203" s="63" t="s">
        <v>321</v>
      </c>
      <c r="B203" s="63" t="s">
        <v>512</v>
      </c>
      <c r="C203" s="64"/>
      <c r="D203" s="65"/>
      <c r="E203" s="66"/>
      <c r="F203" s="67"/>
      <c r="G203" s="64"/>
      <c r="H203" s="50" t="s">
        <v>633</v>
      </c>
      <c r="I203" s="69"/>
      <c r="J203" s="69"/>
      <c r="K203" s="34" t="s">
        <v>65</v>
      </c>
      <c r="L203" s="76">
        <v>203</v>
      </c>
      <c r="M2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3" s="71"/>
      <c r="O203" s="78" t="s">
        <v>633</v>
      </c>
      <c r="P203" s="80">
        <v>44299.28364583333</v>
      </c>
      <c r="Q203" s="78" t="s">
        <v>696</v>
      </c>
      <c r="R203" s="78"/>
      <c r="S203" s="78"/>
      <c r="T203" s="78"/>
      <c r="U203" s="80">
        <v>44299.28364583333</v>
      </c>
      <c r="V203" s="81" t="s">
        <v>1376</v>
      </c>
      <c r="W203" s="78"/>
      <c r="X203" s="78"/>
      <c r="Y203" s="84" t="s">
        <v>1873</v>
      </c>
      <c r="Z203" s="78"/>
    </row>
    <row r="204" spans="1:26" ht="28.8">
      <c r="A204" s="63" t="s">
        <v>322</v>
      </c>
      <c r="B204" s="63" t="s">
        <v>518</v>
      </c>
      <c r="C204" s="64"/>
      <c r="D204" s="65"/>
      <c r="E204" s="66"/>
      <c r="F204" s="67"/>
      <c r="G204" s="64"/>
      <c r="H204" s="50" t="s">
        <v>633</v>
      </c>
      <c r="I204" s="69"/>
      <c r="J204" s="69"/>
      <c r="K204" s="34" t="s">
        <v>65</v>
      </c>
      <c r="L204" s="76">
        <v>204</v>
      </c>
      <c r="M2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4" s="71"/>
      <c r="O204" s="78" t="s">
        <v>633</v>
      </c>
      <c r="P204" s="80">
        <v>44299.29728009259</v>
      </c>
      <c r="Q204" s="78" t="s">
        <v>717</v>
      </c>
      <c r="R204" s="78"/>
      <c r="S204" s="78"/>
      <c r="T204" s="78" t="s">
        <v>1198</v>
      </c>
      <c r="U204" s="80">
        <v>44299.29728009259</v>
      </c>
      <c r="V204" s="81" t="s">
        <v>1377</v>
      </c>
      <c r="W204" s="78"/>
      <c r="X204" s="78"/>
      <c r="Y204" s="84" t="s">
        <v>1874</v>
      </c>
      <c r="Z204" s="78"/>
    </row>
    <row r="205" spans="1:26" ht="28.8">
      <c r="A205" s="63" t="s">
        <v>323</v>
      </c>
      <c r="B205" s="63" t="s">
        <v>512</v>
      </c>
      <c r="C205" s="64"/>
      <c r="D205" s="65"/>
      <c r="E205" s="66"/>
      <c r="F205" s="67"/>
      <c r="G205" s="64"/>
      <c r="H205" s="50" t="s">
        <v>633</v>
      </c>
      <c r="I205" s="69"/>
      <c r="J205" s="69"/>
      <c r="K205" s="34" t="s">
        <v>65</v>
      </c>
      <c r="L205" s="76">
        <v>205</v>
      </c>
      <c r="M2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5" s="71"/>
      <c r="O205" s="78" t="s">
        <v>633</v>
      </c>
      <c r="P205" s="80">
        <v>44299.300787037035</v>
      </c>
      <c r="Q205" s="78" t="s">
        <v>696</v>
      </c>
      <c r="R205" s="78"/>
      <c r="S205" s="78"/>
      <c r="T205" s="78"/>
      <c r="U205" s="80">
        <v>44299.300787037035</v>
      </c>
      <c r="V205" s="81" t="s">
        <v>1378</v>
      </c>
      <c r="W205" s="78"/>
      <c r="X205" s="78"/>
      <c r="Y205" s="84" t="s">
        <v>1875</v>
      </c>
      <c r="Z205" s="78"/>
    </row>
    <row r="206" spans="1:26" ht="15">
      <c r="A206" s="63" t="s">
        <v>324</v>
      </c>
      <c r="B206" s="63" t="s">
        <v>432</v>
      </c>
      <c r="C206" s="64"/>
      <c r="D206" s="65"/>
      <c r="E206" s="66"/>
      <c r="F206" s="67"/>
      <c r="G206" s="64"/>
      <c r="H206" s="68" t="s">
        <v>633</v>
      </c>
      <c r="I206" s="69"/>
      <c r="J206" s="69"/>
      <c r="K206" s="34" t="s">
        <v>65</v>
      </c>
      <c r="L206" s="76">
        <v>206</v>
      </c>
      <c r="M2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6" s="71"/>
      <c r="O206" s="78" t="s">
        <v>633</v>
      </c>
      <c r="P206" s="80">
        <v>44299.30505787037</v>
      </c>
      <c r="Q206" s="78" t="s">
        <v>684</v>
      </c>
      <c r="R206" s="78"/>
      <c r="S206" s="78"/>
      <c r="T206" s="78"/>
      <c r="U206" s="80">
        <v>44299.30505787037</v>
      </c>
      <c r="V206" s="81" t="s">
        <v>1379</v>
      </c>
      <c r="W206" s="78"/>
      <c r="X206" s="78"/>
      <c r="Y206" s="84" t="s">
        <v>1876</v>
      </c>
      <c r="Z206" s="78"/>
    </row>
    <row r="207" spans="1:26" ht="15">
      <c r="A207" s="63" t="s">
        <v>324</v>
      </c>
      <c r="B207" s="63" t="s">
        <v>488</v>
      </c>
      <c r="C207" s="64"/>
      <c r="D207" s="65"/>
      <c r="E207" s="66"/>
      <c r="F207" s="67"/>
      <c r="G207" s="64"/>
      <c r="H207" s="68" t="s">
        <v>633</v>
      </c>
      <c r="I207" s="69"/>
      <c r="J207" s="69"/>
      <c r="K207" s="34" t="s">
        <v>65</v>
      </c>
      <c r="L207" s="76">
        <v>207</v>
      </c>
      <c r="M2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7" s="71"/>
      <c r="O207" s="78" t="s">
        <v>633</v>
      </c>
      <c r="P207" s="80">
        <v>44299.30505787037</v>
      </c>
      <c r="Q207" s="78" t="s">
        <v>684</v>
      </c>
      <c r="R207" s="78"/>
      <c r="S207" s="78"/>
      <c r="T207" s="78"/>
      <c r="U207" s="80">
        <v>44299.30505787037</v>
      </c>
      <c r="V207" s="81" t="s">
        <v>1379</v>
      </c>
      <c r="W207" s="78"/>
      <c r="X207" s="78"/>
      <c r="Y207" s="84" t="s">
        <v>1876</v>
      </c>
      <c r="Z207" s="78"/>
    </row>
    <row r="208" spans="1:26" ht="15">
      <c r="A208" s="63" t="s">
        <v>325</v>
      </c>
      <c r="B208" s="63" t="s">
        <v>325</v>
      </c>
      <c r="C208" s="64"/>
      <c r="D208" s="65"/>
      <c r="E208" s="66"/>
      <c r="F208" s="67"/>
      <c r="G208" s="64"/>
      <c r="H208" s="68" t="s">
        <v>178</v>
      </c>
      <c r="I208" s="69"/>
      <c r="J208" s="69"/>
      <c r="K208" s="34" t="s">
        <v>65</v>
      </c>
      <c r="L208" s="76">
        <v>208</v>
      </c>
      <c r="M2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8" s="71"/>
      <c r="O208" s="78" t="s">
        <v>178</v>
      </c>
      <c r="P208" s="80">
        <v>44299.30979166667</v>
      </c>
      <c r="Q208" s="78" t="s">
        <v>718</v>
      </c>
      <c r="R208" s="81" t="s">
        <v>1000</v>
      </c>
      <c r="S208" s="78" t="s">
        <v>1169</v>
      </c>
      <c r="T208" s="78"/>
      <c r="U208" s="80">
        <v>44299.30979166667</v>
      </c>
      <c r="V208" s="81" t="s">
        <v>1380</v>
      </c>
      <c r="W208" s="78"/>
      <c r="X208" s="78"/>
      <c r="Y208" s="84" t="s">
        <v>1877</v>
      </c>
      <c r="Z208" s="78"/>
    </row>
    <row r="209" spans="1:26" ht="15">
      <c r="A209" s="63" t="s">
        <v>326</v>
      </c>
      <c r="B209" s="63" t="s">
        <v>325</v>
      </c>
      <c r="C209" s="64"/>
      <c r="D209" s="65"/>
      <c r="E209" s="66"/>
      <c r="F209" s="67"/>
      <c r="G209" s="64"/>
      <c r="H209" s="68" t="s">
        <v>633</v>
      </c>
      <c r="I209" s="69"/>
      <c r="J209" s="69"/>
      <c r="K209" s="34" t="s">
        <v>65</v>
      </c>
      <c r="L209" s="76">
        <v>209</v>
      </c>
      <c r="M2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9" s="71"/>
      <c r="O209" s="78" t="s">
        <v>633</v>
      </c>
      <c r="P209" s="80">
        <v>44299.31112268518</v>
      </c>
      <c r="Q209" s="78" t="s">
        <v>719</v>
      </c>
      <c r="R209" s="78"/>
      <c r="S209" s="78"/>
      <c r="T209" s="78"/>
      <c r="U209" s="80">
        <v>44299.31112268518</v>
      </c>
      <c r="V209" s="81" t="s">
        <v>1381</v>
      </c>
      <c r="W209" s="78"/>
      <c r="X209" s="78"/>
      <c r="Y209" s="84" t="s">
        <v>1878</v>
      </c>
      <c r="Z209" s="78"/>
    </row>
    <row r="210" spans="1:26" ht="28.8">
      <c r="A210" s="63" t="s">
        <v>327</v>
      </c>
      <c r="B210" s="63" t="s">
        <v>512</v>
      </c>
      <c r="C210" s="64"/>
      <c r="D210" s="65"/>
      <c r="E210" s="66"/>
      <c r="F210" s="67"/>
      <c r="G210" s="64"/>
      <c r="H210" s="50" t="s">
        <v>633</v>
      </c>
      <c r="I210" s="69"/>
      <c r="J210" s="69"/>
      <c r="K210" s="34" t="s">
        <v>65</v>
      </c>
      <c r="L210" s="76">
        <v>210</v>
      </c>
      <c r="M2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0" s="71"/>
      <c r="O210" s="78" t="s">
        <v>633</v>
      </c>
      <c r="P210" s="80">
        <v>44299.311793981484</v>
      </c>
      <c r="Q210" s="78" t="s">
        <v>696</v>
      </c>
      <c r="R210" s="78"/>
      <c r="S210" s="78"/>
      <c r="T210" s="78"/>
      <c r="U210" s="80">
        <v>44299.311793981484</v>
      </c>
      <c r="V210" s="81" t="s">
        <v>1382</v>
      </c>
      <c r="W210" s="78"/>
      <c r="X210" s="78"/>
      <c r="Y210" s="84" t="s">
        <v>1879</v>
      </c>
      <c r="Z210" s="78"/>
    </row>
    <row r="211" spans="1:26" ht="28.8">
      <c r="A211" s="63" t="s">
        <v>328</v>
      </c>
      <c r="B211" s="63" t="s">
        <v>560</v>
      </c>
      <c r="C211" s="64"/>
      <c r="D211" s="65"/>
      <c r="E211" s="66"/>
      <c r="F211" s="67"/>
      <c r="G211" s="64"/>
      <c r="H211" s="50" t="s">
        <v>633</v>
      </c>
      <c r="I211" s="69"/>
      <c r="J211" s="69"/>
      <c r="K211" s="34" t="s">
        <v>65</v>
      </c>
      <c r="L211" s="76">
        <v>211</v>
      </c>
      <c r="M2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1" s="71"/>
      <c r="O211" s="78" t="s">
        <v>633</v>
      </c>
      <c r="P211" s="80">
        <v>44299.326631944445</v>
      </c>
      <c r="Q211" s="78" t="s">
        <v>720</v>
      </c>
      <c r="R211" s="81" t="s">
        <v>1001</v>
      </c>
      <c r="S211" s="78" t="s">
        <v>1174</v>
      </c>
      <c r="T211" s="78" t="s">
        <v>1199</v>
      </c>
      <c r="U211" s="80">
        <v>44299.326631944445</v>
      </c>
      <c r="V211" s="81" t="s">
        <v>1383</v>
      </c>
      <c r="W211" s="78"/>
      <c r="X211" s="78"/>
      <c r="Y211" s="84" t="s">
        <v>1880</v>
      </c>
      <c r="Z211" s="78"/>
    </row>
    <row r="212" spans="1:26" ht="28.8">
      <c r="A212" s="63" t="s">
        <v>329</v>
      </c>
      <c r="B212" s="63" t="s">
        <v>512</v>
      </c>
      <c r="C212" s="64"/>
      <c r="D212" s="65"/>
      <c r="E212" s="66"/>
      <c r="F212" s="67"/>
      <c r="G212" s="64"/>
      <c r="H212" s="50" t="s">
        <v>633</v>
      </c>
      <c r="I212" s="69"/>
      <c r="J212" s="69"/>
      <c r="K212" s="34" t="s">
        <v>65</v>
      </c>
      <c r="L212" s="76">
        <v>212</v>
      </c>
      <c r="M2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2" s="71"/>
      <c r="O212" s="78" t="s">
        <v>633</v>
      </c>
      <c r="P212" s="80">
        <v>44299.329976851855</v>
      </c>
      <c r="Q212" s="78" t="s">
        <v>696</v>
      </c>
      <c r="R212" s="78"/>
      <c r="S212" s="78"/>
      <c r="T212" s="78"/>
      <c r="U212" s="80">
        <v>44299.329976851855</v>
      </c>
      <c r="V212" s="81" t="s">
        <v>1384</v>
      </c>
      <c r="W212" s="78"/>
      <c r="X212" s="78"/>
      <c r="Y212" s="84" t="s">
        <v>1881</v>
      </c>
      <c r="Z212" s="78"/>
    </row>
    <row r="213" spans="1:26" ht="15">
      <c r="A213" s="63" t="s">
        <v>269</v>
      </c>
      <c r="B213" s="63" t="s">
        <v>517</v>
      </c>
      <c r="C213" s="64"/>
      <c r="D213" s="65"/>
      <c r="E213" s="66"/>
      <c r="F213" s="67"/>
      <c r="G213" s="64"/>
      <c r="H213" s="68" t="s">
        <v>633</v>
      </c>
      <c r="I213" s="69"/>
      <c r="J213" s="69"/>
      <c r="K213" s="34" t="s">
        <v>65</v>
      </c>
      <c r="L213" s="76">
        <v>213</v>
      </c>
      <c r="M2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3" s="71"/>
      <c r="O213" s="78" t="s">
        <v>633</v>
      </c>
      <c r="P213" s="80">
        <v>44297.72241898148</v>
      </c>
      <c r="Q213" s="78" t="s">
        <v>721</v>
      </c>
      <c r="R213" s="78"/>
      <c r="S213" s="78"/>
      <c r="T213" s="78" t="s">
        <v>1200</v>
      </c>
      <c r="U213" s="80">
        <v>44297.72241898148</v>
      </c>
      <c r="V213" s="81" t="s">
        <v>1385</v>
      </c>
      <c r="W213" s="78"/>
      <c r="X213" s="78"/>
      <c r="Y213" s="84" t="s">
        <v>1882</v>
      </c>
      <c r="Z213" s="78"/>
    </row>
    <row r="214" spans="1:26" ht="15">
      <c r="A214" s="63" t="s">
        <v>269</v>
      </c>
      <c r="B214" s="63" t="s">
        <v>517</v>
      </c>
      <c r="C214" s="64"/>
      <c r="D214" s="65"/>
      <c r="E214" s="66"/>
      <c r="F214" s="67"/>
      <c r="G214" s="64"/>
      <c r="H214" s="68" t="s">
        <v>633</v>
      </c>
      <c r="I214" s="69"/>
      <c r="J214" s="69"/>
      <c r="K214" s="34" t="s">
        <v>65</v>
      </c>
      <c r="L214" s="76">
        <v>214</v>
      </c>
      <c r="M2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4" s="71"/>
      <c r="O214" s="78" t="s">
        <v>633</v>
      </c>
      <c r="P214" s="80">
        <v>44298.21697916667</v>
      </c>
      <c r="Q214" s="78" t="s">
        <v>722</v>
      </c>
      <c r="R214" s="81" t="s">
        <v>986</v>
      </c>
      <c r="S214" s="78" t="s">
        <v>1174</v>
      </c>
      <c r="T214" s="78"/>
      <c r="U214" s="80">
        <v>44298.21697916667</v>
      </c>
      <c r="V214" s="81" t="s">
        <v>1386</v>
      </c>
      <c r="W214" s="78"/>
      <c r="X214" s="78"/>
      <c r="Y214" s="84" t="s">
        <v>1883</v>
      </c>
      <c r="Z214" s="78"/>
    </row>
    <row r="215" spans="1:26" ht="15">
      <c r="A215" s="63" t="s">
        <v>330</v>
      </c>
      <c r="B215" s="63" t="s">
        <v>269</v>
      </c>
      <c r="C215" s="64"/>
      <c r="D215" s="65"/>
      <c r="E215" s="66"/>
      <c r="F215" s="67"/>
      <c r="G215" s="64"/>
      <c r="H215" s="68" t="s">
        <v>633</v>
      </c>
      <c r="I215" s="69"/>
      <c r="J215" s="69"/>
      <c r="K215" s="34" t="s">
        <v>65</v>
      </c>
      <c r="L215" s="76">
        <v>215</v>
      </c>
      <c r="M2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5" s="71"/>
      <c r="O215" s="78" t="s">
        <v>633</v>
      </c>
      <c r="P215" s="80">
        <v>44298.266921296294</v>
      </c>
      <c r="Q215" s="78" t="s">
        <v>689</v>
      </c>
      <c r="R215" s="81" t="s">
        <v>986</v>
      </c>
      <c r="S215" s="78" t="s">
        <v>1174</v>
      </c>
      <c r="T215" s="78"/>
      <c r="U215" s="80">
        <v>44298.266921296294</v>
      </c>
      <c r="V215" s="81" t="s">
        <v>1387</v>
      </c>
      <c r="W215" s="78"/>
      <c r="X215" s="78"/>
      <c r="Y215" s="84" t="s">
        <v>1884</v>
      </c>
      <c r="Z215" s="78"/>
    </row>
    <row r="216" spans="1:26" ht="15">
      <c r="A216" s="63" t="s">
        <v>330</v>
      </c>
      <c r="B216" s="63" t="s">
        <v>517</v>
      </c>
      <c r="C216" s="64"/>
      <c r="D216" s="65"/>
      <c r="E216" s="66"/>
      <c r="F216" s="67"/>
      <c r="G216" s="64"/>
      <c r="H216" s="68" t="s">
        <v>633</v>
      </c>
      <c r="I216" s="69"/>
      <c r="J216" s="69"/>
      <c r="K216" s="34" t="s">
        <v>65</v>
      </c>
      <c r="L216" s="76">
        <v>216</v>
      </c>
      <c r="M2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6" s="71"/>
      <c r="O216" s="78" t="s">
        <v>633</v>
      </c>
      <c r="P216" s="80">
        <v>44298.266921296294</v>
      </c>
      <c r="Q216" s="78" t="s">
        <v>689</v>
      </c>
      <c r="R216" s="81" t="s">
        <v>986</v>
      </c>
      <c r="S216" s="78" t="s">
        <v>1174</v>
      </c>
      <c r="T216" s="78"/>
      <c r="U216" s="80">
        <v>44298.266921296294</v>
      </c>
      <c r="V216" s="81" t="s">
        <v>1387</v>
      </c>
      <c r="W216" s="78"/>
      <c r="X216" s="78"/>
      <c r="Y216" s="84" t="s">
        <v>1884</v>
      </c>
      <c r="Z216" s="78"/>
    </row>
    <row r="217" spans="1:26" ht="15">
      <c r="A217" s="63" t="s">
        <v>330</v>
      </c>
      <c r="B217" s="63" t="s">
        <v>555</v>
      </c>
      <c r="C217" s="64"/>
      <c r="D217" s="65"/>
      <c r="E217" s="66"/>
      <c r="F217" s="67"/>
      <c r="G217" s="64"/>
      <c r="H217" s="68" t="s">
        <v>633</v>
      </c>
      <c r="I217" s="69"/>
      <c r="J217" s="69"/>
      <c r="K217" s="34" t="s">
        <v>65</v>
      </c>
      <c r="L217" s="76">
        <v>217</v>
      </c>
      <c r="M2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7" s="71"/>
      <c r="O217" s="78" t="s">
        <v>633</v>
      </c>
      <c r="P217" s="80">
        <v>44299.33039351852</v>
      </c>
      <c r="Q217" s="78" t="s">
        <v>693</v>
      </c>
      <c r="R217" s="78"/>
      <c r="S217" s="78"/>
      <c r="T217" s="78"/>
      <c r="U217" s="80">
        <v>44299.33039351852</v>
      </c>
      <c r="V217" s="81" t="s">
        <v>1388</v>
      </c>
      <c r="W217" s="78"/>
      <c r="X217" s="78"/>
      <c r="Y217" s="84" t="s">
        <v>1885</v>
      </c>
      <c r="Z217" s="78"/>
    </row>
    <row r="218" spans="1:26" ht="15">
      <c r="A218" s="63" t="s">
        <v>330</v>
      </c>
      <c r="B218" s="63" t="s">
        <v>544</v>
      </c>
      <c r="C218" s="64"/>
      <c r="D218" s="65"/>
      <c r="E218" s="66"/>
      <c r="F218" s="67"/>
      <c r="G218" s="64"/>
      <c r="H218" s="68" t="s">
        <v>633</v>
      </c>
      <c r="I218" s="69"/>
      <c r="J218" s="69"/>
      <c r="K218" s="34" t="s">
        <v>65</v>
      </c>
      <c r="L218" s="76">
        <v>218</v>
      </c>
      <c r="M2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8" s="71"/>
      <c r="O218" s="78" t="s">
        <v>633</v>
      </c>
      <c r="P218" s="80">
        <v>44299.33039351852</v>
      </c>
      <c r="Q218" s="78" t="s">
        <v>693</v>
      </c>
      <c r="R218" s="78"/>
      <c r="S218" s="78"/>
      <c r="T218" s="78"/>
      <c r="U218" s="80">
        <v>44299.33039351852</v>
      </c>
      <c r="V218" s="81" t="s">
        <v>1388</v>
      </c>
      <c r="W218" s="78"/>
      <c r="X218" s="78"/>
      <c r="Y218" s="84" t="s">
        <v>1885</v>
      </c>
      <c r="Z218" s="78"/>
    </row>
    <row r="219" spans="1:26" ht="15">
      <c r="A219" s="63" t="s">
        <v>330</v>
      </c>
      <c r="B219" s="63" t="s">
        <v>335</v>
      </c>
      <c r="C219" s="64"/>
      <c r="D219" s="65"/>
      <c r="E219" s="66"/>
      <c r="F219" s="67"/>
      <c r="G219" s="64"/>
      <c r="H219" s="68" t="s">
        <v>633</v>
      </c>
      <c r="I219" s="69"/>
      <c r="J219" s="69"/>
      <c r="K219" s="34" t="s">
        <v>65</v>
      </c>
      <c r="L219" s="76">
        <v>219</v>
      </c>
      <c r="M2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9" s="71"/>
      <c r="O219" s="78" t="s">
        <v>633</v>
      </c>
      <c r="P219" s="80">
        <v>44299.33039351852</v>
      </c>
      <c r="Q219" s="78" t="s">
        <v>693</v>
      </c>
      <c r="R219" s="78"/>
      <c r="S219" s="78"/>
      <c r="T219" s="78"/>
      <c r="U219" s="80">
        <v>44299.33039351852</v>
      </c>
      <c r="V219" s="81" t="s">
        <v>1388</v>
      </c>
      <c r="W219" s="78"/>
      <c r="X219" s="78"/>
      <c r="Y219" s="84" t="s">
        <v>1885</v>
      </c>
      <c r="Z219" s="78"/>
    </row>
    <row r="220" spans="1:26" ht="28.8">
      <c r="A220" s="63" t="s">
        <v>331</v>
      </c>
      <c r="B220" s="63" t="s">
        <v>512</v>
      </c>
      <c r="C220" s="64"/>
      <c r="D220" s="65"/>
      <c r="E220" s="66"/>
      <c r="F220" s="67"/>
      <c r="G220" s="64"/>
      <c r="H220" s="50" t="s">
        <v>633</v>
      </c>
      <c r="I220" s="69"/>
      <c r="J220" s="69"/>
      <c r="K220" s="34" t="s">
        <v>65</v>
      </c>
      <c r="L220" s="76">
        <v>220</v>
      </c>
      <c r="M2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0" s="71"/>
      <c r="O220" s="78" t="s">
        <v>633</v>
      </c>
      <c r="P220" s="80">
        <v>44299.33293981481</v>
      </c>
      <c r="Q220" s="78" t="s">
        <v>696</v>
      </c>
      <c r="R220" s="78"/>
      <c r="S220" s="78"/>
      <c r="T220" s="78"/>
      <c r="U220" s="80">
        <v>44299.33293981481</v>
      </c>
      <c r="V220" s="81" t="s">
        <v>1389</v>
      </c>
      <c r="W220" s="78"/>
      <c r="X220" s="78"/>
      <c r="Y220" s="84" t="s">
        <v>1886</v>
      </c>
      <c r="Z220" s="78"/>
    </row>
    <row r="221" spans="1:26" ht="15">
      <c r="A221" s="63" t="s">
        <v>332</v>
      </c>
      <c r="B221" s="63" t="s">
        <v>470</v>
      </c>
      <c r="C221" s="64"/>
      <c r="D221" s="65"/>
      <c r="E221" s="66"/>
      <c r="F221" s="67"/>
      <c r="G221" s="64"/>
      <c r="H221" s="68" t="s">
        <v>633</v>
      </c>
      <c r="I221" s="69"/>
      <c r="J221" s="69"/>
      <c r="K221" s="34" t="s">
        <v>65</v>
      </c>
      <c r="L221" s="76">
        <v>221</v>
      </c>
      <c r="M2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1" s="71"/>
      <c r="O221" s="78" t="s">
        <v>633</v>
      </c>
      <c r="P221" s="80">
        <v>44299.33478009259</v>
      </c>
      <c r="Q221" s="78" t="s">
        <v>697</v>
      </c>
      <c r="R221" s="78"/>
      <c r="S221" s="78"/>
      <c r="T221" s="78" t="s">
        <v>1193</v>
      </c>
      <c r="U221" s="80">
        <v>44299.33478009259</v>
      </c>
      <c r="V221" s="81" t="s">
        <v>1390</v>
      </c>
      <c r="W221" s="78"/>
      <c r="X221" s="78"/>
      <c r="Y221" s="84" t="s">
        <v>1887</v>
      </c>
      <c r="Z221" s="78"/>
    </row>
    <row r="222" spans="1:26" ht="15">
      <c r="A222" s="63" t="s">
        <v>333</v>
      </c>
      <c r="B222" s="63" t="s">
        <v>555</v>
      </c>
      <c r="C222" s="64"/>
      <c r="D222" s="65"/>
      <c r="E222" s="66"/>
      <c r="F222" s="67"/>
      <c r="G222" s="64"/>
      <c r="H222" s="68" t="s">
        <v>633</v>
      </c>
      <c r="I222" s="69"/>
      <c r="J222" s="69"/>
      <c r="K222" s="34" t="s">
        <v>65</v>
      </c>
      <c r="L222" s="76">
        <v>222</v>
      </c>
      <c r="M2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2" s="71"/>
      <c r="O222" s="78" t="s">
        <v>633</v>
      </c>
      <c r="P222" s="80">
        <v>44299.372511574074</v>
      </c>
      <c r="Q222" s="78" t="s">
        <v>693</v>
      </c>
      <c r="R222" s="78"/>
      <c r="S222" s="78"/>
      <c r="T222" s="78"/>
      <c r="U222" s="80">
        <v>44299.372511574074</v>
      </c>
      <c r="V222" s="81" t="s">
        <v>1391</v>
      </c>
      <c r="W222" s="78"/>
      <c r="X222" s="78"/>
      <c r="Y222" s="84" t="s">
        <v>1888</v>
      </c>
      <c r="Z222" s="78"/>
    </row>
    <row r="223" spans="1:26" ht="15">
      <c r="A223" s="63" t="s">
        <v>333</v>
      </c>
      <c r="B223" s="63" t="s">
        <v>544</v>
      </c>
      <c r="C223" s="64"/>
      <c r="D223" s="65"/>
      <c r="E223" s="66"/>
      <c r="F223" s="67"/>
      <c r="G223" s="64"/>
      <c r="H223" s="68" t="s">
        <v>633</v>
      </c>
      <c r="I223" s="69"/>
      <c r="J223" s="69"/>
      <c r="K223" s="34" t="s">
        <v>65</v>
      </c>
      <c r="L223" s="76">
        <v>223</v>
      </c>
      <c r="M2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3" s="71"/>
      <c r="O223" s="78" t="s">
        <v>633</v>
      </c>
      <c r="P223" s="80">
        <v>44299.372511574074</v>
      </c>
      <c r="Q223" s="78" t="s">
        <v>693</v>
      </c>
      <c r="R223" s="78"/>
      <c r="S223" s="78"/>
      <c r="T223" s="78"/>
      <c r="U223" s="80">
        <v>44299.372511574074</v>
      </c>
      <c r="V223" s="81" t="s">
        <v>1391</v>
      </c>
      <c r="W223" s="78"/>
      <c r="X223" s="78"/>
      <c r="Y223" s="84" t="s">
        <v>1888</v>
      </c>
      <c r="Z223" s="78"/>
    </row>
    <row r="224" spans="1:26" ht="15">
      <c r="A224" s="63" t="s">
        <v>333</v>
      </c>
      <c r="B224" s="63" t="s">
        <v>335</v>
      </c>
      <c r="C224" s="64"/>
      <c r="D224" s="65"/>
      <c r="E224" s="66"/>
      <c r="F224" s="67"/>
      <c r="G224" s="64"/>
      <c r="H224" s="68" t="s">
        <v>633</v>
      </c>
      <c r="I224" s="69"/>
      <c r="J224" s="69"/>
      <c r="K224" s="34" t="s">
        <v>65</v>
      </c>
      <c r="L224" s="76">
        <v>224</v>
      </c>
      <c r="M2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4" s="71"/>
      <c r="O224" s="78" t="s">
        <v>633</v>
      </c>
      <c r="P224" s="80">
        <v>44299.372511574074</v>
      </c>
      <c r="Q224" s="78" t="s">
        <v>693</v>
      </c>
      <c r="R224" s="78"/>
      <c r="S224" s="78"/>
      <c r="T224" s="78"/>
      <c r="U224" s="80">
        <v>44299.372511574074</v>
      </c>
      <c r="V224" s="81" t="s">
        <v>1391</v>
      </c>
      <c r="W224" s="78"/>
      <c r="X224" s="78"/>
      <c r="Y224" s="84" t="s">
        <v>1888</v>
      </c>
      <c r="Z224" s="78"/>
    </row>
    <row r="225" spans="1:26" ht="15">
      <c r="A225" s="63" t="s">
        <v>334</v>
      </c>
      <c r="B225" s="63" t="s">
        <v>470</v>
      </c>
      <c r="C225" s="64"/>
      <c r="D225" s="65"/>
      <c r="E225" s="66"/>
      <c r="F225" s="67"/>
      <c r="G225" s="64"/>
      <c r="H225" s="68" t="s">
        <v>633</v>
      </c>
      <c r="I225" s="69"/>
      <c r="J225" s="69"/>
      <c r="K225" s="34" t="s">
        <v>65</v>
      </c>
      <c r="L225" s="76">
        <v>225</v>
      </c>
      <c r="M2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5" s="71"/>
      <c r="O225" s="78" t="s">
        <v>633</v>
      </c>
      <c r="P225" s="80">
        <v>44299.38940972222</v>
      </c>
      <c r="Q225" s="78" t="s">
        <v>700</v>
      </c>
      <c r="R225" s="78"/>
      <c r="S225" s="78"/>
      <c r="T225" s="78" t="s">
        <v>1195</v>
      </c>
      <c r="U225" s="80">
        <v>44299.38940972222</v>
      </c>
      <c r="V225" s="81" t="s">
        <v>1392</v>
      </c>
      <c r="W225" s="78"/>
      <c r="X225" s="78"/>
      <c r="Y225" s="84" t="s">
        <v>1889</v>
      </c>
      <c r="Z225" s="78"/>
    </row>
    <row r="226" spans="1:26" ht="15">
      <c r="A226" s="63" t="s">
        <v>335</v>
      </c>
      <c r="B226" s="63" t="s">
        <v>555</v>
      </c>
      <c r="C226" s="64"/>
      <c r="D226" s="65"/>
      <c r="E226" s="66"/>
      <c r="F226" s="67"/>
      <c r="G226" s="64"/>
      <c r="H226" s="68" t="s">
        <v>633</v>
      </c>
      <c r="I226" s="69"/>
      <c r="J226" s="69"/>
      <c r="K226" s="34" t="s">
        <v>65</v>
      </c>
      <c r="L226" s="76">
        <v>226</v>
      </c>
      <c r="M2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6" s="71"/>
      <c r="O226" s="78" t="s">
        <v>633</v>
      </c>
      <c r="P226" s="80">
        <v>44298.53295138889</v>
      </c>
      <c r="Q226" s="78" t="s">
        <v>723</v>
      </c>
      <c r="R226" s="81" t="s">
        <v>1002</v>
      </c>
      <c r="S226" s="78" t="s">
        <v>1169</v>
      </c>
      <c r="T226" s="78"/>
      <c r="U226" s="80">
        <v>44298.53295138889</v>
      </c>
      <c r="V226" s="81" t="s">
        <v>1393</v>
      </c>
      <c r="W226" s="78"/>
      <c r="X226" s="78"/>
      <c r="Y226" s="84" t="s">
        <v>1890</v>
      </c>
      <c r="Z226" s="84" t="s">
        <v>2239</v>
      </c>
    </row>
    <row r="227" spans="1:26" ht="15">
      <c r="A227" s="63" t="s">
        <v>335</v>
      </c>
      <c r="B227" s="63" t="s">
        <v>544</v>
      </c>
      <c r="C227" s="64"/>
      <c r="D227" s="65"/>
      <c r="E227" s="66"/>
      <c r="F227" s="67"/>
      <c r="G227" s="64"/>
      <c r="H227" s="68" t="s">
        <v>632</v>
      </c>
      <c r="I227" s="69"/>
      <c r="J227" s="69"/>
      <c r="K227" s="34" t="s">
        <v>65</v>
      </c>
      <c r="L227" s="76">
        <v>227</v>
      </c>
      <c r="M2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7" s="71"/>
      <c r="O227" s="78" t="s">
        <v>632</v>
      </c>
      <c r="P227" s="80">
        <v>44298.53295138889</v>
      </c>
      <c r="Q227" s="78" t="s">
        <v>723</v>
      </c>
      <c r="R227" s="81" t="s">
        <v>1002</v>
      </c>
      <c r="S227" s="78" t="s">
        <v>1169</v>
      </c>
      <c r="T227" s="78"/>
      <c r="U227" s="80">
        <v>44298.53295138889</v>
      </c>
      <c r="V227" s="81" t="s">
        <v>1393</v>
      </c>
      <c r="W227" s="78"/>
      <c r="X227" s="78"/>
      <c r="Y227" s="84" t="s">
        <v>1890</v>
      </c>
      <c r="Z227" s="84" t="s">
        <v>2239</v>
      </c>
    </row>
    <row r="228" spans="1:26" ht="28.8">
      <c r="A228" s="63" t="s">
        <v>335</v>
      </c>
      <c r="B228" s="63" t="s">
        <v>512</v>
      </c>
      <c r="C228" s="64"/>
      <c r="D228" s="65"/>
      <c r="E228" s="66"/>
      <c r="F228" s="67"/>
      <c r="G228" s="64"/>
      <c r="H228" s="50" t="s">
        <v>633</v>
      </c>
      <c r="I228" s="69"/>
      <c r="J228" s="69"/>
      <c r="K228" s="34" t="s">
        <v>65</v>
      </c>
      <c r="L228" s="76">
        <v>228</v>
      </c>
      <c r="M2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8" s="71"/>
      <c r="O228" s="78" t="s">
        <v>633</v>
      </c>
      <c r="P228" s="80">
        <v>44299.4134375</v>
      </c>
      <c r="Q228" s="78" t="s">
        <v>696</v>
      </c>
      <c r="R228" s="78"/>
      <c r="S228" s="78"/>
      <c r="T228" s="78"/>
      <c r="U228" s="80">
        <v>44299.4134375</v>
      </c>
      <c r="V228" s="81" t="s">
        <v>1394</v>
      </c>
      <c r="W228" s="78"/>
      <c r="X228" s="78"/>
      <c r="Y228" s="84" t="s">
        <v>1891</v>
      </c>
      <c r="Z228" s="78"/>
    </row>
    <row r="229" spans="1:26" ht="15">
      <c r="A229" s="63" t="s">
        <v>336</v>
      </c>
      <c r="B229" s="63" t="s">
        <v>336</v>
      </c>
      <c r="C229" s="64"/>
      <c r="D229" s="65"/>
      <c r="E229" s="66"/>
      <c r="F229" s="67"/>
      <c r="G229" s="64"/>
      <c r="H229" s="68" t="s">
        <v>178</v>
      </c>
      <c r="I229" s="69"/>
      <c r="J229" s="69"/>
      <c r="K229" s="34" t="s">
        <v>65</v>
      </c>
      <c r="L229" s="76">
        <v>229</v>
      </c>
      <c r="M2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9" s="71"/>
      <c r="O229" s="78" t="s">
        <v>178</v>
      </c>
      <c r="P229" s="80">
        <v>44299.42351851852</v>
      </c>
      <c r="Q229" s="78" t="s">
        <v>724</v>
      </c>
      <c r="R229" s="78"/>
      <c r="S229" s="78"/>
      <c r="T229" s="78"/>
      <c r="U229" s="80">
        <v>44299.42351851852</v>
      </c>
      <c r="V229" s="81" t="s">
        <v>1395</v>
      </c>
      <c r="W229" s="78"/>
      <c r="X229" s="78"/>
      <c r="Y229" s="84" t="s">
        <v>1892</v>
      </c>
      <c r="Z229" s="84" t="s">
        <v>2240</v>
      </c>
    </row>
    <row r="230" spans="1:26" ht="15">
      <c r="A230" s="63" t="s">
        <v>337</v>
      </c>
      <c r="B230" s="63" t="s">
        <v>337</v>
      </c>
      <c r="C230" s="64"/>
      <c r="D230" s="65"/>
      <c r="E230" s="66"/>
      <c r="F230" s="67"/>
      <c r="G230" s="64"/>
      <c r="H230" s="50" t="s">
        <v>178</v>
      </c>
      <c r="I230" s="69"/>
      <c r="J230" s="69"/>
      <c r="K230" s="34" t="s">
        <v>65</v>
      </c>
      <c r="L230" s="76">
        <v>230</v>
      </c>
      <c r="M2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0" s="71"/>
      <c r="O230" s="78" t="s">
        <v>178</v>
      </c>
      <c r="P230" s="80">
        <v>44299.501921296294</v>
      </c>
      <c r="Q230" s="78" t="s">
        <v>725</v>
      </c>
      <c r="R230" s="81" t="s">
        <v>1003</v>
      </c>
      <c r="S230" s="78" t="s">
        <v>1169</v>
      </c>
      <c r="T230" s="78"/>
      <c r="U230" s="80">
        <v>44299.501921296294</v>
      </c>
      <c r="V230" s="81" t="s">
        <v>1396</v>
      </c>
      <c r="W230" s="78"/>
      <c r="X230" s="78"/>
      <c r="Y230" s="84" t="s">
        <v>1893</v>
      </c>
      <c r="Z230" s="78"/>
    </row>
    <row r="231" spans="1:26" ht="15">
      <c r="A231" s="63" t="s">
        <v>338</v>
      </c>
      <c r="B231" s="63" t="s">
        <v>561</v>
      </c>
      <c r="C231" s="64"/>
      <c r="D231" s="65"/>
      <c r="E231" s="66"/>
      <c r="F231" s="67"/>
      <c r="G231" s="64"/>
      <c r="H231" s="68" t="s">
        <v>633</v>
      </c>
      <c r="I231" s="69"/>
      <c r="J231" s="69"/>
      <c r="K231" s="34" t="s">
        <v>65</v>
      </c>
      <c r="L231" s="76">
        <v>231</v>
      </c>
      <c r="M2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1" s="71"/>
      <c r="O231" s="78" t="s">
        <v>633</v>
      </c>
      <c r="P231" s="80">
        <v>44299.341631944444</v>
      </c>
      <c r="Q231" s="78" t="s">
        <v>726</v>
      </c>
      <c r="R231" s="81" t="s">
        <v>1004</v>
      </c>
      <c r="S231" s="78" t="s">
        <v>1169</v>
      </c>
      <c r="T231" s="78"/>
      <c r="U231" s="80">
        <v>44299.341631944444</v>
      </c>
      <c r="V231" s="81" t="s">
        <v>1397</v>
      </c>
      <c r="W231" s="78"/>
      <c r="X231" s="78"/>
      <c r="Y231" s="84" t="s">
        <v>1894</v>
      </c>
      <c r="Z231" s="84" t="s">
        <v>2241</v>
      </c>
    </row>
    <row r="232" spans="1:26" ht="15">
      <c r="A232" s="63" t="s">
        <v>338</v>
      </c>
      <c r="B232" s="63" t="s">
        <v>483</v>
      </c>
      <c r="C232" s="64"/>
      <c r="D232" s="65"/>
      <c r="E232" s="66"/>
      <c r="F232" s="67"/>
      <c r="G232" s="64"/>
      <c r="H232" s="68" t="s">
        <v>632</v>
      </c>
      <c r="I232" s="69"/>
      <c r="J232" s="69"/>
      <c r="K232" s="34" t="s">
        <v>65</v>
      </c>
      <c r="L232" s="76">
        <v>232</v>
      </c>
      <c r="M2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2" s="71"/>
      <c r="O232" s="78" t="s">
        <v>632</v>
      </c>
      <c r="P232" s="80">
        <v>44298.890127314815</v>
      </c>
      <c r="Q232" s="78" t="s">
        <v>727</v>
      </c>
      <c r="R232" s="81" t="s">
        <v>1005</v>
      </c>
      <c r="S232" s="78" t="s">
        <v>1169</v>
      </c>
      <c r="T232" s="78"/>
      <c r="U232" s="80">
        <v>44298.890127314815</v>
      </c>
      <c r="V232" s="81" t="s">
        <v>1398</v>
      </c>
      <c r="W232" s="78"/>
      <c r="X232" s="78"/>
      <c r="Y232" s="84" t="s">
        <v>1895</v>
      </c>
      <c r="Z232" s="84" t="s">
        <v>2242</v>
      </c>
    </row>
    <row r="233" spans="1:26" ht="15">
      <c r="A233" s="63" t="s">
        <v>338</v>
      </c>
      <c r="B233" s="63" t="s">
        <v>338</v>
      </c>
      <c r="C233" s="64"/>
      <c r="D233" s="65"/>
      <c r="E233" s="66"/>
      <c r="F233" s="67"/>
      <c r="G233" s="64"/>
      <c r="H233" s="68" t="s">
        <v>178</v>
      </c>
      <c r="I233" s="69"/>
      <c r="J233" s="69"/>
      <c r="K233" s="34" t="s">
        <v>65</v>
      </c>
      <c r="L233" s="76">
        <v>233</v>
      </c>
      <c r="M2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3" s="71"/>
      <c r="O233" s="78" t="s">
        <v>178</v>
      </c>
      <c r="P233" s="80">
        <v>44298.90300925926</v>
      </c>
      <c r="Q233" s="78" t="s">
        <v>728</v>
      </c>
      <c r="R233" s="81" t="s">
        <v>1006</v>
      </c>
      <c r="S233" s="78" t="s">
        <v>1169</v>
      </c>
      <c r="T233" s="78"/>
      <c r="U233" s="80">
        <v>44298.90300925926</v>
      </c>
      <c r="V233" s="81" t="s">
        <v>1399</v>
      </c>
      <c r="W233" s="78"/>
      <c r="X233" s="78"/>
      <c r="Y233" s="84" t="s">
        <v>1896</v>
      </c>
      <c r="Z233" s="78"/>
    </row>
    <row r="234" spans="1:26" ht="15">
      <c r="A234" s="63" t="s">
        <v>338</v>
      </c>
      <c r="B234" s="63" t="s">
        <v>365</v>
      </c>
      <c r="C234" s="64"/>
      <c r="D234" s="65"/>
      <c r="E234" s="66"/>
      <c r="F234" s="67"/>
      <c r="G234" s="64"/>
      <c r="H234" s="68" t="s">
        <v>633</v>
      </c>
      <c r="I234" s="69"/>
      <c r="J234" s="69"/>
      <c r="K234" s="34" t="s">
        <v>65</v>
      </c>
      <c r="L234" s="76">
        <v>234</v>
      </c>
      <c r="M2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4" s="71"/>
      <c r="O234" s="78" t="s">
        <v>633</v>
      </c>
      <c r="P234" s="80">
        <v>44299.341631944444</v>
      </c>
      <c r="Q234" s="78" t="s">
        <v>726</v>
      </c>
      <c r="R234" s="81" t="s">
        <v>1004</v>
      </c>
      <c r="S234" s="78" t="s">
        <v>1169</v>
      </c>
      <c r="T234" s="78"/>
      <c r="U234" s="80">
        <v>44299.341631944444</v>
      </c>
      <c r="V234" s="81" t="s">
        <v>1397</v>
      </c>
      <c r="W234" s="78"/>
      <c r="X234" s="78"/>
      <c r="Y234" s="84" t="s">
        <v>1894</v>
      </c>
      <c r="Z234" s="84" t="s">
        <v>2241</v>
      </c>
    </row>
    <row r="235" spans="1:26" ht="15">
      <c r="A235" s="63" t="s">
        <v>338</v>
      </c>
      <c r="B235" s="63" t="s">
        <v>412</v>
      </c>
      <c r="C235" s="64"/>
      <c r="D235" s="65"/>
      <c r="E235" s="66"/>
      <c r="F235" s="67"/>
      <c r="G235" s="64"/>
      <c r="H235" s="68" t="s">
        <v>632</v>
      </c>
      <c r="I235" s="69"/>
      <c r="J235" s="69"/>
      <c r="K235" s="34" t="s">
        <v>65</v>
      </c>
      <c r="L235" s="76">
        <v>235</v>
      </c>
      <c r="M2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5" s="71"/>
      <c r="O235" s="78" t="s">
        <v>632</v>
      </c>
      <c r="P235" s="80">
        <v>44299.341631944444</v>
      </c>
      <c r="Q235" s="78" t="s">
        <v>726</v>
      </c>
      <c r="R235" s="81" t="s">
        <v>1004</v>
      </c>
      <c r="S235" s="78" t="s">
        <v>1169</v>
      </c>
      <c r="T235" s="78"/>
      <c r="U235" s="80">
        <v>44299.341631944444</v>
      </c>
      <c r="V235" s="81" t="s">
        <v>1397</v>
      </c>
      <c r="W235" s="78"/>
      <c r="X235" s="78"/>
      <c r="Y235" s="84" t="s">
        <v>1894</v>
      </c>
      <c r="Z235" s="84" t="s">
        <v>2241</v>
      </c>
    </row>
    <row r="236" spans="1:26" ht="15">
      <c r="A236" s="63" t="s">
        <v>338</v>
      </c>
      <c r="B236" s="63" t="s">
        <v>483</v>
      </c>
      <c r="C236" s="64"/>
      <c r="D236" s="65"/>
      <c r="E236" s="66"/>
      <c r="F236" s="67"/>
      <c r="G236" s="64"/>
      <c r="H236" s="68" t="s">
        <v>632</v>
      </c>
      <c r="I236" s="69"/>
      <c r="J236" s="69"/>
      <c r="K236" s="34" t="s">
        <v>65</v>
      </c>
      <c r="L236" s="76">
        <v>236</v>
      </c>
      <c r="M2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6" s="71"/>
      <c r="O236" s="78" t="s">
        <v>632</v>
      </c>
      <c r="P236" s="80">
        <v>44299.58724537037</v>
      </c>
      <c r="Q236" s="78" t="s">
        <v>729</v>
      </c>
      <c r="R236" s="81" t="s">
        <v>1007</v>
      </c>
      <c r="S236" s="78" t="s">
        <v>1169</v>
      </c>
      <c r="T236" s="78"/>
      <c r="U236" s="80">
        <v>44299.58724537037</v>
      </c>
      <c r="V236" s="81" t="s">
        <v>1400</v>
      </c>
      <c r="W236" s="78"/>
      <c r="X236" s="78"/>
      <c r="Y236" s="84" t="s">
        <v>1897</v>
      </c>
      <c r="Z236" s="84" t="s">
        <v>2242</v>
      </c>
    </row>
    <row r="237" spans="1:26" ht="28.8">
      <c r="A237" s="63" t="s">
        <v>339</v>
      </c>
      <c r="B237" s="63" t="s">
        <v>535</v>
      </c>
      <c r="C237" s="64"/>
      <c r="D237" s="65"/>
      <c r="E237" s="66"/>
      <c r="F237" s="67"/>
      <c r="G237" s="64"/>
      <c r="H237" s="50" t="s">
        <v>633</v>
      </c>
      <c r="I237" s="69"/>
      <c r="J237" s="69"/>
      <c r="K237" s="34" t="s">
        <v>65</v>
      </c>
      <c r="L237" s="76">
        <v>237</v>
      </c>
      <c r="M2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7" s="71"/>
      <c r="O237" s="78" t="s">
        <v>633</v>
      </c>
      <c r="P237" s="80">
        <v>44299.604050925926</v>
      </c>
      <c r="Q237" s="78" t="s">
        <v>730</v>
      </c>
      <c r="R237" s="78"/>
      <c r="S237" s="78"/>
      <c r="T237" s="78" t="s">
        <v>1186</v>
      </c>
      <c r="U237" s="80">
        <v>44299.604050925926</v>
      </c>
      <c r="V237" s="81" t="s">
        <v>1401</v>
      </c>
      <c r="W237" s="78"/>
      <c r="X237" s="78"/>
      <c r="Y237" s="84" t="s">
        <v>1898</v>
      </c>
      <c r="Z237" s="78"/>
    </row>
    <row r="238" spans="1:26" ht="28.8">
      <c r="A238" s="63" t="s">
        <v>339</v>
      </c>
      <c r="B238" s="63" t="s">
        <v>488</v>
      </c>
      <c r="C238" s="64"/>
      <c r="D238" s="65"/>
      <c r="E238" s="66"/>
      <c r="F238" s="67"/>
      <c r="G238" s="64"/>
      <c r="H238" s="50" t="s">
        <v>633</v>
      </c>
      <c r="I238" s="69"/>
      <c r="J238" s="69"/>
      <c r="K238" s="34" t="s">
        <v>65</v>
      </c>
      <c r="L238" s="76">
        <v>238</v>
      </c>
      <c r="M2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8" s="71"/>
      <c r="O238" s="78" t="s">
        <v>633</v>
      </c>
      <c r="P238" s="80">
        <v>44299.604050925926</v>
      </c>
      <c r="Q238" s="78" t="s">
        <v>730</v>
      </c>
      <c r="R238" s="78"/>
      <c r="S238" s="78"/>
      <c r="T238" s="78" t="s">
        <v>1186</v>
      </c>
      <c r="U238" s="80">
        <v>44299.604050925926</v>
      </c>
      <c r="V238" s="81" t="s">
        <v>1401</v>
      </c>
      <c r="W238" s="78"/>
      <c r="X238" s="78"/>
      <c r="Y238" s="84" t="s">
        <v>1898</v>
      </c>
      <c r="Z238" s="78"/>
    </row>
    <row r="239" spans="1:26" ht="15">
      <c r="A239" s="63" t="s">
        <v>340</v>
      </c>
      <c r="B239" s="63" t="s">
        <v>432</v>
      </c>
      <c r="C239" s="64"/>
      <c r="D239" s="65"/>
      <c r="E239" s="66"/>
      <c r="F239" s="67"/>
      <c r="G239" s="64"/>
      <c r="H239" s="68" t="s">
        <v>633</v>
      </c>
      <c r="I239" s="69"/>
      <c r="J239" s="69"/>
      <c r="K239" s="34" t="s">
        <v>65</v>
      </c>
      <c r="L239" s="76">
        <v>239</v>
      </c>
      <c r="M2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9" s="71"/>
      <c r="O239" s="78" t="s">
        <v>633</v>
      </c>
      <c r="P239" s="80">
        <v>44299.60769675926</v>
      </c>
      <c r="Q239" s="78" t="s">
        <v>731</v>
      </c>
      <c r="R239" s="78"/>
      <c r="S239" s="78"/>
      <c r="T239" s="78"/>
      <c r="U239" s="80">
        <v>44299.60769675926</v>
      </c>
      <c r="V239" s="81" t="s">
        <v>1402</v>
      </c>
      <c r="W239" s="78"/>
      <c r="X239" s="78"/>
      <c r="Y239" s="84" t="s">
        <v>1899</v>
      </c>
      <c r="Z239" s="78"/>
    </row>
    <row r="240" spans="1:26" ht="15">
      <c r="A240" s="63" t="s">
        <v>340</v>
      </c>
      <c r="B240" s="63" t="s">
        <v>490</v>
      </c>
      <c r="C240" s="64"/>
      <c r="D240" s="65"/>
      <c r="E240" s="66"/>
      <c r="F240" s="67"/>
      <c r="G240" s="64"/>
      <c r="H240" s="68" t="s">
        <v>633</v>
      </c>
      <c r="I240" s="69"/>
      <c r="J240" s="69"/>
      <c r="K240" s="34" t="s">
        <v>65</v>
      </c>
      <c r="L240" s="76">
        <v>240</v>
      </c>
      <c r="M2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0" s="71"/>
      <c r="O240" s="78" t="s">
        <v>633</v>
      </c>
      <c r="P240" s="80">
        <v>44299.60769675926</v>
      </c>
      <c r="Q240" s="78" t="s">
        <v>731</v>
      </c>
      <c r="R240" s="78"/>
      <c r="S240" s="78"/>
      <c r="T240" s="78"/>
      <c r="U240" s="80">
        <v>44299.60769675926</v>
      </c>
      <c r="V240" s="81" t="s">
        <v>1402</v>
      </c>
      <c r="W240" s="78"/>
      <c r="X240" s="78"/>
      <c r="Y240" s="84" t="s">
        <v>1899</v>
      </c>
      <c r="Z240" s="78"/>
    </row>
    <row r="241" spans="1:26" ht="15">
      <c r="A241" s="63" t="s">
        <v>341</v>
      </c>
      <c r="B241" s="63" t="s">
        <v>365</v>
      </c>
      <c r="C241" s="64"/>
      <c r="D241" s="65"/>
      <c r="E241" s="66"/>
      <c r="F241" s="67"/>
      <c r="G241" s="64"/>
      <c r="H241" s="68" t="s">
        <v>633</v>
      </c>
      <c r="I241" s="69"/>
      <c r="J241" s="69"/>
      <c r="K241" s="34" t="s">
        <v>65</v>
      </c>
      <c r="L241" s="76">
        <v>241</v>
      </c>
      <c r="M2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1" s="71"/>
      <c r="O241" s="78" t="s">
        <v>633</v>
      </c>
      <c r="P241" s="80">
        <v>44299.61739583333</v>
      </c>
      <c r="Q241" s="78" t="s">
        <v>732</v>
      </c>
      <c r="R241" s="78"/>
      <c r="S241" s="78"/>
      <c r="T241" s="78"/>
      <c r="U241" s="80">
        <v>44299.61739583333</v>
      </c>
      <c r="V241" s="81" t="s">
        <v>1403</v>
      </c>
      <c r="W241" s="78"/>
      <c r="X241" s="78"/>
      <c r="Y241" s="84" t="s">
        <v>1900</v>
      </c>
      <c r="Z241" s="84" t="s">
        <v>2243</v>
      </c>
    </row>
    <row r="242" spans="1:26" ht="15">
      <c r="A242" s="63" t="s">
        <v>341</v>
      </c>
      <c r="B242" s="63" t="s">
        <v>562</v>
      </c>
      <c r="C242" s="64"/>
      <c r="D242" s="65"/>
      <c r="E242" s="66"/>
      <c r="F242" s="67"/>
      <c r="G242" s="64"/>
      <c r="H242" s="68" t="s">
        <v>632</v>
      </c>
      <c r="I242" s="69"/>
      <c r="J242" s="69"/>
      <c r="K242" s="34" t="s">
        <v>65</v>
      </c>
      <c r="L242" s="76">
        <v>242</v>
      </c>
      <c r="M2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2" s="71"/>
      <c r="O242" s="78" t="s">
        <v>632</v>
      </c>
      <c r="P242" s="80">
        <v>44299.61739583333</v>
      </c>
      <c r="Q242" s="78" t="s">
        <v>732</v>
      </c>
      <c r="R242" s="78"/>
      <c r="S242" s="78"/>
      <c r="T242" s="78"/>
      <c r="U242" s="80">
        <v>44299.61739583333</v>
      </c>
      <c r="V242" s="81" t="s">
        <v>1403</v>
      </c>
      <c r="W242" s="78"/>
      <c r="X242" s="78"/>
      <c r="Y242" s="84" t="s">
        <v>1900</v>
      </c>
      <c r="Z242" s="84" t="s">
        <v>2243</v>
      </c>
    </row>
    <row r="243" spans="1:26" ht="15">
      <c r="A243" s="63" t="s">
        <v>342</v>
      </c>
      <c r="B243" s="63" t="s">
        <v>342</v>
      </c>
      <c r="C243" s="64"/>
      <c r="D243" s="65"/>
      <c r="E243" s="66"/>
      <c r="F243" s="67"/>
      <c r="G243" s="64"/>
      <c r="H243" s="68" t="s">
        <v>178</v>
      </c>
      <c r="I243" s="69"/>
      <c r="J243" s="69"/>
      <c r="K243" s="34" t="s">
        <v>65</v>
      </c>
      <c r="L243" s="76">
        <v>243</v>
      </c>
      <c r="M2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3" s="71"/>
      <c r="O243" s="78" t="s">
        <v>178</v>
      </c>
      <c r="P243" s="80">
        <v>44299.6159837963</v>
      </c>
      <c r="Q243" s="78" t="s">
        <v>733</v>
      </c>
      <c r="R243" s="81" t="s">
        <v>1008</v>
      </c>
      <c r="S243" s="78" t="s">
        <v>1169</v>
      </c>
      <c r="T243" s="78"/>
      <c r="U243" s="80">
        <v>44299.6159837963</v>
      </c>
      <c r="V243" s="81" t="s">
        <v>1404</v>
      </c>
      <c r="W243" s="78"/>
      <c r="X243" s="78"/>
      <c r="Y243" s="84" t="s">
        <v>1901</v>
      </c>
      <c r="Z243" s="78"/>
    </row>
    <row r="244" spans="1:26" ht="15">
      <c r="A244" s="63" t="s">
        <v>343</v>
      </c>
      <c r="B244" s="63" t="s">
        <v>342</v>
      </c>
      <c r="C244" s="64"/>
      <c r="D244" s="65"/>
      <c r="E244" s="66"/>
      <c r="F244" s="67"/>
      <c r="G244" s="64"/>
      <c r="H244" s="68" t="s">
        <v>633</v>
      </c>
      <c r="I244" s="69"/>
      <c r="J244" s="69"/>
      <c r="K244" s="34" t="s">
        <v>65</v>
      </c>
      <c r="L244" s="76">
        <v>244</v>
      </c>
      <c r="M2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4" s="71"/>
      <c r="O244" s="78" t="s">
        <v>633</v>
      </c>
      <c r="P244" s="80">
        <v>44299.62125</v>
      </c>
      <c r="Q244" s="78" t="s">
        <v>734</v>
      </c>
      <c r="R244" s="78"/>
      <c r="S244" s="78"/>
      <c r="T244" s="78"/>
      <c r="U244" s="80">
        <v>44299.62125</v>
      </c>
      <c r="V244" s="81" t="s">
        <v>1405</v>
      </c>
      <c r="W244" s="78"/>
      <c r="X244" s="78"/>
      <c r="Y244" s="84" t="s">
        <v>1902</v>
      </c>
      <c r="Z244" s="78"/>
    </row>
    <row r="245" spans="1:26" ht="28.8">
      <c r="A245" s="63" t="s">
        <v>344</v>
      </c>
      <c r="B245" s="63" t="s">
        <v>505</v>
      </c>
      <c r="C245" s="64"/>
      <c r="D245" s="65"/>
      <c r="E245" s="66"/>
      <c r="F245" s="67"/>
      <c r="G245" s="64"/>
      <c r="H245" s="50" t="s">
        <v>633</v>
      </c>
      <c r="I245" s="69"/>
      <c r="J245" s="69"/>
      <c r="K245" s="34" t="s">
        <v>65</v>
      </c>
      <c r="L245" s="76">
        <v>245</v>
      </c>
      <c r="M2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5" s="71"/>
      <c r="O245" s="78" t="s">
        <v>633</v>
      </c>
      <c r="P245" s="80">
        <v>44299.63570601852</v>
      </c>
      <c r="Q245" s="78" t="s">
        <v>735</v>
      </c>
      <c r="R245" s="78"/>
      <c r="S245" s="78"/>
      <c r="T245" s="78"/>
      <c r="U245" s="80">
        <v>44299.63570601852</v>
      </c>
      <c r="V245" s="81" t="s">
        <v>1406</v>
      </c>
      <c r="W245" s="78"/>
      <c r="X245" s="78"/>
      <c r="Y245" s="84" t="s">
        <v>1903</v>
      </c>
      <c r="Z245" s="78"/>
    </row>
    <row r="246" spans="1:26" ht="28.8">
      <c r="A246" s="63" t="s">
        <v>344</v>
      </c>
      <c r="B246" s="63" t="s">
        <v>504</v>
      </c>
      <c r="C246" s="64"/>
      <c r="D246" s="65"/>
      <c r="E246" s="66"/>
      <c r="F246" s="67"/>
      <c r="G246" s="64"/>
      <c r="H246" s="50" t="s">
        <v>633</v>
      </c>
      <c r="I246" s="69"/>
      <c r="J246" s="69"/>
      <c r="K246" s="34" t="s">
        <v>65</v>
      </c>
      <c r="L246" s="76">
        <v>246</v>
      </c>
      <c r="M2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6" s="71"/>
      <c r="O246" s="78" t="s">
        <v>633</v>
      </c>
      <c r="P246" s="80">
        <v>44299.63570601852</v>
      </c>
      <c r="Q246" s="78" t="s">
        <v>735</v>
      </c>
      <c r="R246" s="78"/>
      <c r="S246" s="78"/>
      <c r="T246" s="78"/>
      <c r="U246" s="80">
        <v>44299.63570601852</v>
      </c>
      <c r="V246" s="81" t="s">
        <v>1406</v>
      </c>
      <c r="W246" s="78"/>
      <c r="X246" s="78"/>
      <c r="Y246" s="84" t="s">
        <v>1903</v>
      </c>
      <c r="Z246" s="78"/>
    </row>
    <row r="247" spans="1:26" ht="15">
      <c r="A247" s="63" t="s">
        <v>345</v>
      </c>
      <c r="B247" s="63" t="s">
        <v>511</v>
      </c>
      <c r="C247" s="64"/>
      <c r="D247" s="65"/>
      <c r="E247" s="66"/>
      <c r="F247" s="67"/>
      <c r="G247" s="64"/>
      <c r="H247" s="68" t="s">
        <v>633</v>
      </c>
      <c r="I247" s="69"/>
      <c r="J247" s="69"/>
      <c r="K247" s="34" t="s">
        <v>65</v>
      </c>
      <c r="L247" s="76">
        <v>247</v>
      </c>
      <c r="M2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7" s="71"/>
      <c r="O247" s="78" t="s">
        <v>633</v>
      </c>
      <c r="P247" s="80">
        <v>44299.64922453704</v>
      </c>
      <c r="Q247" s="78" t="s">
        <v>736</v>
      </c>
      <c r="R247" s="78"/>
      <c r="S247" s="78"/>
      <c r="T247" s="78"/>
      <c r="U247" s="80">
        <v>44299.64922453704</v>
      </c>
      <c r="V247" s="81" t="s">
        <v>1407</v>
      </c>
      <c r="W247" s="78"/>
      <c r="X247" s="78"/>
      <c r="Y247" s="84" t="s">
        <v>1904</v>
      </c>
      <c r="Z247" s="78"/>
    </row>
    <row r="248" spans="1:26" ht="15">
      <c r="A248" s="63" t="s">
        <v>346</v>
      </c>
      <c r="B248" s="63" t="s">
        <v>527</v>
      </c>
      <c r="C248" s="64"/>
      <c r="D248" s="65"/>
      <c r="E248" s="66"/>
      <c r="F248" s="67"/>
      <c r="G248" s="64"/>
      <c r="H248" s="68" t="s">
        <v>633</v>
      </c>
      <c r="I248" s="69"/>
      <c r="J248" s="69"/>
      <c r="K248" s="34" t="s">
        <v>65</v>
      </c>
      <c r="L248" s="76">
        <v>248</v>
      </c>
      <c r="M2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8" s="71"/>
      <c r="O248" s="78" t="s">
        <v>633</v>
      </c>
      <c r="P248" s="80">
        <v>44295.623252314814</v>
      </c>
      <c r="Q248" s="78" t="s">
        <v>640</v>
      </c>
      <c r="R248" s="78"/>
      <c r="S248" s="78"/>
      <c r="T248" s="78"/>
      <c r="U248" s="80">
        <v>44295.623252314814</v>
      </c>
      <c r="V248" s="81" t="s">
        <v>1408</v>
      </c>
      <c r="W248" s="78"/>
      <c r="X248" s="78"/>
      <c r="Y248" s="84" t="s">
        <v>1905</v>
      </c>
      <c r="Z248" s="78"/>
    </row>
    <row r="249" spans="1:26" ht="15">
      <c r="A249" s="63" t="s">
        <v>346</v>
      </c>
      <c r="B249" s="63" t="s">
        <v>366</v>
      </c>
      <c r="C249" s="64"/>
      <c r="D249" s="65"/>
      <c r="E249" s="66"/>
      <c r="F249" s="67"/>
      <c r="G249" s="64"/>
      <c r="H249" s="68" t="s">
        <v>633</v>
      </c>
      <c r="I249" s="69"/>
      <c r="J249" s="69"/>
      <c r="K249" s="34" t="s">
        <v>65</v>
      </c>
      <c r="L249" s="76">
        <v>249</v>
      </c>
      <c r="M2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9" s="71"/>
      <c r="O249" s="78" t="s">
        <v>633</v>
      </c>
      <c r="P249" s="80">
        <v>44295.623252314814</v>
      </c>
      <c r="Q249" s="78" t="s">
        <v>640</v>
      </c>
      <c r="R249" s="78"/>
      <c r="S249" s="78"/>
      <c r="T249" s="78"/>
      <c r="U249" s="80">
        <v>44295.623252314814</v>
      </c>
      <c r="V249" s="81" t="s">
        <v>1408</v>
      </c>
      <c r="W249" s="78"/>
      <c r="X249" s="78"/>
      <c r="Y249" s="84" t="s">
        <v>1905</v>
      </c>
      <c r="Z249" s="78"/>
    </row>
    <row r="250" spans="1:26" ht="15">
      <c r="A250" s="63" t="s">
        <v>346</v>
      </c>
      <c r="B250" s="63" t="s">
        <v>365</v>
      </c>
      <c r="C250" s="64"/>
      <c r="D250" s="65"/>
      <c r="E250" s="66"/>
      <c r="F250" s="67"/>
      <c r="G250" s="64"/>
      <c r="H250" s="68" t="s">
        <v>633</v>
      </c>
      <c r="I250" s="69"/>
      <c r="J250" s="69"/>
      <c r="K250" s="34" t="s">
        <v>65</v>
      </c>
      <c r="L250" s="76">
        <v>250</v>
      </c>
      <c r="M2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0" s="71"/>
      <c r="O250" s="78" t="s">
        <v>633</v>
      </c>
      <c r="P250" s="80">
        <v>44295.623252314814</v>
      </c>
      <c r="Q250" s="78" t="s">
        <v>640</v>
      </c>
      <c r="R250" s="78"/>
      <c r="S250" s="78"/>
      <c r="T250" s="78"/>
      <c r="U250" s="80">
        <v>44295.623252314814</v>
      </c>
      <c r="V250" s="81" t="s">
        <v>1408</v>
      </c>
      <c r="W250" s="78"/>
      <c r="X250" s="78"/>
      <c r="Y250" s="84" t="s">
        <v>1905</v>
      </c>
      <c r="Z250" s="78"/>
    </row>
    <row r="251" spans="1:26" ht="28.8">
      <c r="A251" s="63" t="s">
        <v>346</v>
      </c>
      <c r="B251" s="63" t="s">
        <v>412</v>
      </c>
      <c r="C251" s="64"/>
      <c r="D251" s="65"/>
      <c r="E251" s="66"/>
      <c r="F251" s="67"/>
      <c r="G251" s="64"/>
      <c r="H251" s="50" t="s">
        <v>633</v>
      </c>
      <c r="I251" s="69"/>
      <c r="J251" s="69"/>
      <c r="K251" s="34" t="s">
        <v>65</v>
      </c>
      <c r="L251" s="76">
        <v>251</v>
      </c>
      <c r="M2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1" s="71"/>
      <c r="O251" s="78" t="s">
        <v>633</v>
      </c>
      <c r="P251" s="80">
        <v>44298.55366898148</v>
      </c>
      <c r="Q251" s="78" t="s">
        <v>737</v>
      </c>
      <c r="R251" s="78"/>
      <c r="S251" s="78"/>
      <c r="T251" s="78" t="s">
        <v>1201</v>
      </c>
      <c r="U251" s="80">
        <v>44298.55366898148</v>
      </c>
      <c r="V251" s="81" t="s">
        <v>1409</v>
      </c>
      <c r="W251" s="78"/>
      <c r="X251" s="78"/>
      <c r="Y251" s="84" t="s">
        <v>1906</v>
      </c>
      <c r="Z251" s="78"/>
    </row>
    <row r="252" spans="1:26" ht="15">
      <c r="A252" s="63" t="s">
        <v>346</v>
      </c>
      <c r="B252" s="63" t="s">
        <v>470</v>
      </c>
      <c r="C252" s="64"/>
      <c r="D252" s="65"/>
      <c r="E252" s="66"/>
      <c r="F252" s="67"/>
      <c r="G252" s="64"/>
      <c r="H252" s="68" t="s">
        <v>633</v>
      </c>
      <c r="I252" s="69"/>
      <c r="J252" s="69"/>
      <c r="K252" s="34" t="s">
        <v>65</v>
      </c>
      <c r="L252" s="76">
        <v>252</v>
      </c>
      <c r="M2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2" s="71"/>
      <c r="O252" s="78" t="s">
        <v>633</v>
      </c>
      <c r="P252" s="80">
        <v>44298.676203703704</v>
      </c>
      <c r="Q252" s="78" t="s">
        <v>700</v>
      </c>
      <c r="R252" s="78"/>
      <c r="S252" s="78"/>
      <c r="T252" s="78" t="s">
        <v>1195</v>
      </c>
      <c r="U252" s="80">
        <v>44298.676203703704</v>
      </c>
      <c r="V252" s="81" t="s">
        <v>1410</v>
      </c>
      <c r="W252" s="78"/>
      <c r="X252" s="78"/>
      <c r="Y252" s="84" t="s">
        <v>1907</v>
      </c>
      <c r="Z252" s="78"/>
    </row>
    <row r="253" spans="1:26" ht="28.8">
      <c r="A253" s="63" t="s">
        <v>346</v>
      </c>
      <c r="B253" s="63" t="s">
        <v>512</v>
      </c>
      <c r="C253" s="64"/>
      <c r="D253" s="65"/>
      <c r="E253" s="66"/>
      <c r="F253" s="67"/>
      <c r="G253" s="64"/>
      <c r="H253" s="50" t="s">
        <v>633</v>
      </c>
      <c r="I253" s="69"/>
      <c r="J253" s="69"/>
      <c r="K253" s="34" t="s">
        <v>65</v>
      </c>
      <c r="L253" s="76">
        <v>253</v>
      </c>
      <c r="M2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3" s="71"/>
      <c r="O253" s="78" t="s">
        <v>633</v>
      </c>
      <c r="P253" s="80">
        <v>44299.263969907406</v>
      </c>
      <c r="Q253" s="78" t="s">
        <v>696</v>
      </c>
      <c r="R253" s="78"/>
      <c r="S253" s="78"/>
      <c r="T253" s="78"/>
      <c r="U253" s="80">
        <v>44299.263969907406</v>
      </c>
      <c r="V253" s="81" t="s">
        <v>1411</v>
      </c>
      <c r="W253" s="78"/>
      <c r="X253" s="78"/>
      <c r="Y253" s="84" t="s">
        <v>1908</v>
      </c>
      <c r="Z253" s="78"/>
    </row>
    <row r="254" spans="1:26" ht="15">
      <c r="A254" s="63" t="s">
        <v>346</v>
      </c>
      <c r="B254" s="63" t="s">
        <v>517</v>
      </c>
      <c r="C254" s="64"/>
      <c r="D254" s="65"/>
      <c r="E254" s="66"/>
      <c r="F254" s="67"/>
      <c r="G254" s="64"/>
      <c r="H254" s="68" t="s">
        <v>633</v>
      </c>
      <c r="I254" s="69"/>
      <c r="J254" s="69"/>
      <c r="K254" s="34" t="s">
        <v>65</v>
      </c>
      <c r="L254" s="76">
        <v>254</v>
      </c>
      <c r="M2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4" s="71"/>
      <c r="O254" s="78" t="s">
        <v>633</v>
      </c>
      <c r="P254" s="80">
        <v>44299.32570601852</v>
      </c>
      <c r="Q254" s="78" t="s">
        <v>738</v>
      </c>
      <c r="R254" s="78"/>
      <c r="S254" s="78"/>
      <c r="T254" s="78" t="s">
        <v>1202</v>
      </c>
      <c r="U254" s="80">
        <v>44299.32570601852</v>
      </c>
      <c r="V254" s="81" t="s">
        <v>1412</v>
      </c>
      <c r="W254" s="78"/>
      <c r="X254" s="78"/>
      <c r="Y254" s="84" t="s">
        <v>1909</v>
      </c>
      <c r="Z254" s="78"/>
    </row>
    <row r="255" spans="1:26" ht="15">
      <c r="A255" s="63" t="s">
        <v>346</v>
      </c>
      <c r="B255" s="63" t="s">
        <v>506</v>
      </c>
      <c r="C255" s="64"/>
      <c r="D255" s="65"/>
      <c r="E255" s="66"/>
      <c r="F255" s="67"/>
      <c r="G255" s="64"/>
      <c r="H255" s="68" t="s">
        <v>633</v>
      </c>
      <c r="I255" s="69"/>
      <c r="J255" s="69"/>
      <c r="K255" s="34" t="s">
        <v>65</v>
      </c>
      <c r="L255" s="76">
        <v>255</v>
      </c>
      <c r="M2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5" s="71"/>
      <c r="O255" s="78" t="s">
        <v>633</v>
      </c>
      <c r="P255" s="80">
        <v>44299.65516203704</v>
      </c>
      <c r="Q255" s="78" t="s">
        <v>739</v>
      </c>
      <c r="R255" s="78"/>
      <c r="S255" s="78"/>
      <c r="T255" s="78"/>
      <c r="U255" s="80">
        <v>44299.65516203704</v>
      </c>
      <c r="V255" s="81" t="s">
        <v>1413</v>
      </c>
      <c r="W255" s="78"/>
      <c r="X255" s="78"/>
      <c r="Y255" s="84" t="s">
        <v>1910</v>
      </c>
      <c r="Z255" s="78"/>
    </row>
    <row r="256" spans="1:26" ht="15">
      <c r="A256" s="63" t="s">
        <v>347</v>
      </c>
      <c r="B256" s="63" t="s">
        <v>517</v>
      </c>
      <c r="C256" s="64"/>
      <c r="D256" s="65"/>
      <c r="E256" s="66"/>
      <c r="F256" s="67"/>
      <c r="G256" s="64"/>
      <c r="H256" s="68" t="s">
        <v>633</v>
      </c>
      <c r="I256" s="69"/>
      <c r="J256" s="69"/>
      <c r="K256" s="34" t="s">
        <v>65</v>
      </c>
      <c r="L256" s="76">
        <v>256</v>
      </c>
      <c r="M2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6" s="71"/>
      <c r="O256" s="78" t="s">
        <v>633</v>
      </c>
      <c r="P256" s="80">
        <v>44299.73085648148</v>
      </c>
      <c r="Q256" s="78" t="s">
        <v>740</v>
      </c>
      <c r="R256" s="78"/>
      <c r="S256" s="78"/>
      <c r="T256" s="78" t="s">
        <v>558</v>
      </c>
      <c r="U256" s="80">
        <v>44299.73085648148</v>
      </c>
      <c r="V256" s="81" t="s">
        <v>1414</v>
      </c>
      <c r="W256" s="78"/>
      <c r="X256" s="78"/>
      <c r="Y256" s="84" t="s">
        <v>1911</v>
      </c>
      <c r="Z256" s="78"/>
    </row>
    <row r="257" spans="1:26" ht="15">
      <c r="A257" s="63" t="s">
        <v>348</v>
      </c>
      <c r="B257" s="63" t="s">
        <v>563</v>
      </c>
      <c r="C257" s="64"/>
      <c r="D257" s="65"/>
      <c r="E257" s="66"/>
      <c r="F257" s="67"/>
      <c r="G257" s="64"/>
      <c r="H257" s="68" t="s">
        <v>632</v>
      </c>
      <c r="I257" s="69"/>
      <c r="J257" s="69"/>
      <c r="K257" s="34" t="s">
        <v>65</v>
      </c>
      <c r="L257" s="76">
        <v>257</v>
      </c>
      <c r="M2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7" s="71"/>
      <c r="O257" s="78" t="s">
        <v>632</v>
      </c>
      <c r="P257" s="80">
        <v>44299.74114583333</v>
      </c>
      <c r="Q257" s="78" t="s">
        <v>741</v>
      </c>
      <c r="R257" s="81" t="s">
        <v>1009</v>
      </c>
      <c r="S257" s="78" t="s">
        <v>1169</v>
      </c>
      <c r="T257" s="78"/>
      <c r="U257" s="80">
        <v>44299.74114583333</v>
      </c>
      <c r="V257" s="81" t="s">
        <v>1415</v>
      </c>
      <c r="W257" s="78"/>
      <c r="X257" s="78"/>
      <c r="Y257" s="84" t="s">
        <v>1912</v>
      </c>
      <c r="Z257" s="84" t="s">
        <v>2244</v>
      </c>
    </row>
    <row r="258" spans="1:26" ht="15">
      <c r="A258" s="63" t="s">
        <v>348</v>
      </c>
      <c r="B258" s="63" t="s">
        <v>564</v>
      </c>
      <c r="C258" s="64"/>
      <c r="D258" s="65"/>
      <c r="E258" s="66"/>
      <c r="F258" s="67"/>
      <c r="G258" s="64"/>
      <c r="H258" s="68" t="s">
        <v>633</v>
      </c>
      <c r="I258" s="69"/>
      <c r="J258" s="69"/>
      <c r="K258" s="34" t="s">
        <v>65</v>
      </c>
      <c r="L258" s="76">
        <v>258</v>
      </c>
      <c r="M2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8" s="71"/>
      <c r="O258" s="78" t="s">
        <v>633</v>
      </c>
      <c r="P258" s="80">
        <v>44299.74114583333</v>
      </c>
      <c r="Q258" s="78" t="s">
        <v>741</v>
      </c>
      <c r="R258" s="81" t="s">
        <v>1009</v>
      </c>
      <c r="S258" s="78" t="s">
        <v>1169</v>
      </c>
      <c r="T258" s="78"/>
      <c r="U258" s="80">
        <v>44299.74114583333</v>
      </c>
      <c r="V258" s="81" t="s">
        <v>1415</v>
      </c>
      <c r="W258" s="78"/>
      <c r="X258" s="78"/>
      <c r="Y258" s="84" t="s">
        <v>1912</v>
      </c>
      <c r="Z258" s="84" t="s">
        <v>2244</v>
      </c>
    </row>
    <row r="259" spans="1:26" ht="15">
      <c r="A259" s="63" t="s">
        <v>349</v>
      </c>
      <c r="B259" s="63" t="s">
        <v>565</v>
      </c>
      <c r="C259" s="64"/>
      <c r="D259" s="65"/>
      <c r="E259" s="66"/>
      <c r="F259" s="67"/>
      <c r="G259" s="64"/>
      <c r="H259" s="68" t="s">
        <v>633</v>
      </c>
      <c r="I259" s="69"/>
      <c r="J259" s="69"/>
      <c r="K259" s="34" t="s">
        <v>65</v>
      </c>
      <c r="L259" s="76">
        <v>259</v>
      </c>
      <c r="M2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9" s="71"/>
      <c r="O259" s="78" t="s">
        <v>633</v>
      </c>
      <c r="P259" s="80">
        <v>44299.76582175926</v>
      </c>
      <c r="Q259" s="78" t="s">
        <v>742</v>
      </c>
      <c r="R259" s="81" t="s">
        <v>1010</v>
      </c>
      <c r="S259" s="78" t="s">
        <v>1169</v>
      </c>
      <c r="T259" s="78"/>
      <c r="U259" s="80">
        <v>44299.76582175926</v>
      </c>
      <c r="V259" s="81" t="s">
        <v>1416</v>
      </c>
      <c r="W259" s="78"/>
      <c r="X259" s="78"/>
      <c r="Y259" s="84" t="s">
        <v>1913</v>
      </c>
      <c r="Z259" s="84" t="s">
        <v>2245</v>
      </c>
    </row>
    <row r="260" spans="1:26" ht="15">
      <c r="A260" s="63" t="s">
        <v>349</v>
      </c>
      <c r="B260" s="63" t="s">
        <v>566</v>
      </c>
      <c r="C260" s="64"/>
      <c r="D260" s="65"/>
      <c r="E260" s="66"/>
      <c r="F260" s="67"/>
      <c r="G260" s="64"/>
      <c r="H260" s="68" t="s">
        <v>633</v>
      </c>
      <c r="I260" s="69"/>
      <c r="J260" s="69"/>
      <c r="K260" s="34" t="s">
        <v>65</v>
      </c>
      <c r="L260" s="76">
        <v>260</v>
      </c>
      <c r="M2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0" s="71"/>
      <c r="O260" s="78" t="s">
        <v>633</v>
      </c>
      <c r="P260" s="80">
        <v>44299.76582175926</v>
      </c>
      <c r="Q260" s="78" t="s">
        <v>742</v>
      </c>
      <c r="R260" s="81" t="s">
        <v>1010</v>
      </c>
      <c r="S260" s="78" t="s">
        <v>1169</v>
      </c>
      <c r="T260" s="78"/>
      <c r="U260" s="80">
        <v>44299.76582175926</v>
      </c>
      <c r="V260" s="81" t="s">
        <v>1416</v>
      </c>
      <c r="W260" s="78"/>
      <c r="X260" s="78"/>
      <c r="Y260" s="84" t="s">
        <v>1913</v>
      </c>
      <c r="Z260" s="84" t="s">
        <v>2245</v>
      </c>
    </row>
    <row r="261" spans="1:26" ht="15">
      <c r="A261" s="63" t="s">
        <v>349</v>
      </c>
      <c r="B261" s="63" t="s">
        <v>567</v>
      </c>
      <c r="C261" s="64"/>
      <c r="D261" s="65"/>
      <c r="E261" s="66"/>
      <c r="F261" s="67"/>
      <c r="G261" s="64"/>
      <c r="H261" s="68" t="s">
        <v>633</v>
      </c>
      <c r="I261" s="69"/>
      <c r="J261" s="69"/>
      <c r="K261" s="34" t="s">
        <v>65</v>
      </c>
      <c r="L261" s="76">
        <v>261</v>
      </c>
      <c r="M2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1" s="71"/>
      <c r="O261" s="78" t="s">
        <v>633</v>
      </c>
      <c r="P261" s="80">
        <v>44299.76582175926</v>
      </c>
      <c r="Q261" s="78" t="s">
        <v>742</v>
      </c>
      <c r="R261" s="81" t="s">
        <v>1010</v>
      </c>
      <c r="S261" s="78" t="s">
        <v>1169</v>
      </c>
      <c r="T261" s="78"/>
      <c r="U261" s="80">
        <v>44299.76582175926</v>
      </c>
      <c r="V261" s="81" t="s">
        <v>1416</v>
      </c>
      <c r="W261" s="78"/>
      <c r="X261" s="78"/>
      <c r="Y261" s="84" t="s">
        <v>1913</v>
      </c>
      <c r="Z261" s="84" t="s">
        <v>2245</v>
      </c>
    </row>
    <row r="262" spans="1:26" ht="15">
      <c r="A262" s="63" t="s">
        <v>349</v>
      </c>
      <c r="B262" s="63" t="s">
        <v>568</v>
      </c>
      <c r="C262" s="64"/>
      <c r="D262" s="65"/>
      <c r="E262" s="66"/>
      <c r="F262" s="67"/>
      <c r="G262" s="64"/>
      <c r="H262" s="68" t="s">
        <v>633</v>
      </c>
      <c r="I262" s="69"/>
      <c r="J262" s="69"/>
      <c r="K262" s="34" t="s">
        <v>65</v>
      </c>
      <c r="L262" s="76">
        <v>262</v>
      </c>
      <c r="M2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2" s="71"/>
      <c r="O262" s="78" t="s">
        <v>633</v>
      </c>
      <c r="P262" s="80">
        <v>44299.76582175926</v>
      </c>
      <c r="Q262" s="78" t="s">
        <v>742</v>
      </c>
      <c r="R262" s="81" t="s">
        <v>1010</v>
      </c>
      <c r="S262" s="78" t="s">
        <v>1169</v>
      </c>
      <c r="T262" s="78"/>
      <c r="U262" s="80">
        <v>44299.76582175926</v>
      </c>
      <c r="V262" s="81" t="s">
        <v>1416</v>
      </c>
      <c r="W262" s="78"/>
      <c r="X262" s="78"/>
      <c r="Y262" s="84" t="s">
        <v>1913</v>
      </c>
      <c r="Z262" s="84" t="s">
        <v>2245</v>
      </c>
    </row>
    <row r="263" spans="1:26" ht="15">
      <c r="A263" s="63" t="s">
        <v>349</v>
      </c>
      <c r="B263" s="63" t="s">
        <v>569</v>
      </c>
      <c r="C263" s="64"/>
      <c r="D263" s="65"/>
      <c r="E263" s="66"/>
      <c r="F263" s="67"/>
      <c r="G263" s="64"/>
      <c r="H263" s="68" t="s">
        <v>632</v>
      </c>
      <c r="I263" s="69"/>
      <c r="J263" s="69"/>
      <c r="K263" s="34" t="s">
        <v>65</v>
      </c>
      <c r="L263" s="76">
        <v>263</v>
      </c>
      <c r="M2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3" s="71"/>
      <c r="O263" s="78" t="s">
        <v>632</v>
      </c>
      <c r="P263" s="80">
        <v>44299.76582175926</v>
      </c>
      <c r="Q263" s="78" t="s">
        <v>742</v>
      </c>
      <c r="R263" s="81" t="s">
        <v>1010</v>
      </c>
      <c r="S263" s="78" t="s">
        <v>1169</v>
      </c>
      <c r="T263" s="78"/>
      <c r="U263" s="80">
        <v>44299.76582175926</v>
      </c>
      <c r="V263" s="81" t="s">
        <v>1416</v>
      </c>
      <c r="W263" s="78"/>
      <c r="X263" s="78"/>
      <c r="Y263" s="84" t="s">
        <v>1913</v>
      </c>
      <c r="Z263" s="84" t="s">
        <v>2245</v>
      </c>
    </row>
    <row r="264" spans="1:26" ht="15">
      <c r="A264" s="63" t="s">
        <v>349</v>
      </c>
      <c r="B264" s="63" t="s">
        <v>555</v>
      </c>
      <c r="C264" s="64"/>
      <c r="D264" s="65"/>
      <c r="E264" s="66"/>
      <c r="F264" s="67"/>
      <c r="G264" s="64"/>
      <c r="H264" s="68" t="s">
        <v>633</v>
      </c>
      <c r="I264" s="69"/>
      <c r="J264" s="69"/>
      <c r="K264" s="34" t="s">
        <v>65</v>
      </c>
      <c r="L264" s="76">
        <v>264</v>
      </c>
      <c r="M2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4" s="71"/>
      <c r="O264" s="78" t="s">
        <v>633</v>
      </c>
      <c r="P264" s="80">
        <v>44299.76582175926</v>
      </c>
      <c r="Q264" s="78" t="s">
        <v>742</v>
      </c>
      <c r="R264" s="81" t="s">
        <v>1010</v>
      </c>
      <c r="S264" s="78" t="s">
        <v>1169</v>
      </c>
      <c r="T264" s="78"/>
      <c r="U264" s="80">
        <v>44299.76582175926</v>
      </c>
      <c r="V264" s="81" t="s">
        <v>1416</v>
      </c>
      <c r="W264" s="78"/>
      <c r="X264" s="78"/>
      <c r="Y264" s="84" t="s">
        <v>1913</v>
      </c>
      <c r="Z264" s="84" t="s">
        <v>2245</v>
      </c>
    </row>
    <row r="265" spans="1:26" ht="15">
      <c r="A265" s="63" t="s">
        <v>349</v>
      </c>
      <c r="B265" s="63" t="s">
        <v>544</v>
      </c>
      <c r="C265" s="64"/>
      <c r="D265" s="65"/>
      <c r="E265" s="66"/>
      <c r="F265" s="67"/>
      <c r="G265" s="64"/>
      <c r="H265" s="68" t="s">
        <v>633</v>
      </c>
      <c r="I265" s="69"/>
      <c r="J265" s="69"/>
      <c r="K265" s="34" t="s">
        <v>65</v>
      </c>
      <c r="L265" s="76">
        <v>265</v>
      </c>
      <c r="M2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5" s="71"/>
      <c r="O265" s="78" t="s">
        <v>633</v>
      </c>
      <c r="P265" s="80">
        <v>44299.76582175926</v>
      </c>
      <c r="Q265" s="78" t="s">
        <v>742</v>
      </c>
      <c r="R265" s="81" t="s">
        <v>1010</v>
      </c>
      <c r="S265" s="78" t="s">
        <v>1169</v>
      </c>
      <c r="T265" s="78"/>
      <c r="U265" s="80">
        <v>44299.76582175926</v>
      </c>
      <c r="V265" s="81" t="s">
        <v>1416</v>
      </c>
      <c r="W265" s="78"/>
      <c r="X265" s="78"/>
      <c r="Y265" s="84" t="s">
        <v>1913</v>
      </c>
      <c r="Z265" s="84" t="s">
        <v>2245</v>
      </c>
    </row>
    <row r="266" spans="1:26" ht="15">
      <c r="A266" s="63" t="s">
        <v>350</v>
      </c>
      <c r="B266" s="63" t="s">
        <v>515</v>
      </c>
      <c r="C266" s="64"/>
      <c r="D266" s="65"/>
      <c r="E266" s="66"/>
      <c r="F266" s="67"/>
      <c r="G266" s="64"/>
      <c r="H266" s="68" t="s">
        <v>633</v>
      </c>
      <c r="I266" s="69"/>
      <c r="J266" s="69"/>
      <c r="K266" s="34" t="s">
        <v>65</v>
      </c>
      <c r="L266" s="76">
        <v>266</v>
      </c>
      <c r="M2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6" s="71"/>
      <c r="O266" s="78" t="s">
        <v>633</v>
      </c>
      <c r="P266" s="80">
        <v>44299.77856481481</v>
      </c>
      <c r="Q266" s="78" t="s">
        <v>704</v>
      </c>
      <c r="R266" s="81" t="s">
        <v>988</v>
      </c>
      <c r="S266" s="78" t="s">
        <v>1174</v>
      </c>
      <c r="T266" s="78"/>
      <c r="U266" s="80">
        <v>44299.77856481481</v>
      </c>
      <c r="V266" s="81" t="s">
        <v>1417</v>
      </c>
      <c r="W266" s="78"/>
      <c r="X266" s="78"/>
      <c r="Y266" s="84" t="s">
        <v>1914</v>
      </c>
      <c r="Z266" s="78"/>
    </row>
    <row r="267" spans="1:26" ht="15">
      <c r="A267" s="63" t="s">
        <v>351</v>
      </c>
      <c r="B267" s="63" t="s">
        <v>517</v>
      </c>
      <c r="C267" s="64"/>
      <c r="D267" s="65"/>
      <c r="E267" s="66"/>
      <c r="F267" s="67"/>
      <c r="G267" s="64"/>
      <c r="H267" s="68" t="s">
        <v>633</v>
      </c>
      <c r="I267" s="69"/>
      <c r="J267" s="69"/>
      <c r="K267" s="34" t="s">
        <v>65</v>
      </c>
      <c r="L267" s="76">
        <v>267</v>
      </c>
      <c r="M2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7" s="71"/>
      <c r="O267" s="78" t="s">
        <v>633</v>
      </c>
      <c r="P267" s="80">
        <v>44299.79184027778</v>
      </c>
      <c r="Q267" s="78" t="s">
        <v>740</v>
      </c>
      <c r="R267" s="78"/>
      <c r="S267" s="78"/>
      <c r="T267" s="78" t="s">
        <v>558</v>
      </c>
      <c r="U267" s="80">
        <v>44299.79184027778</v>
      </c>
      <c r="V267" s="81" t="s">
        <v>1418</v>
      </c>
      <c r="W267" s="78"/>
      <c r="X267" s="78"/>
      <c r="Y267" s="84" t="s">
        <v>1915</v>
      </c>
      <c r="Z267" s="78"/>
    </row>
    <row r="268" spans="1:26" ht="15">
      <c r="A268" s="63" t="s">
        <v>352</v>
      </c>
      <c r="B268" s="63" t="s">
        <v>570</v>
      </c>
      <c r="C268" s="64"/>
      <c r="D268" s="65"/>
      <c r="E268" s="66"/>
      <c r="F268" s="67"/>
      <c r="G268" s="64"/>
      <c r="H268" s="68" t="s">
        <v>633</v>
      </c>
      <c r="I268" s="69"/>
      <c r="J268" s="69"/>
      <c r="K268" s="34" t="s">
        <v>65</v>
      </c>
      <c r="L268" s="76">
        <v>268</v>
      </c>
      <c r="M2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8" s="71"/>
      <c r="O268" s="78" t="s">
        <v>633</v>
      </c>
      <c r="P268" s="80">
        <v>44299.80515046296</v>
      </c>
      <c r="Q268" s="78" t="s">
        <v>743</v>
      </c>
      <c r="R268" s="81" t="s">
        <v>1011</v>
      </c>
      <c r="S268" s="78" t="s">
        <v>1169</v>
      </c>
      <c r="T268" s="78"/>
      <c r="U268" s="80">
        <v>44299.80515046296</v>
      </c>
      <c r="V268" s="81" t="s">
        <v>1419</v>
      </c>
      <c r="W268" s="78"/>
      <c r="X268" s="78"/>
      <c r="Y268" s="84" t="s">
        <v>1916</v>
      </c>
      <c r="Z268" s="84" t="s">
        <v>2246</v>
      </c>
    </row>
    <row r="269" spans="1:26" ht="15">
      <c r="A269" s="63" t="s">
        <v>352</v>
      </c>
      <c r="B269" s="63" t="s">
        <v>571</v>
      </c>
      <c r="C269" s="64"/>
      <c r="D269" s="65"/>
      <c r="E269" s="66"/>
      <c r="F269" s="67"/>
      <c r="G269" s="64"/>
      <c r="H269" s="68" t="s">
        <v>633</v>
      </c>
      <c r="I269" s="69"/>
      <c r="J269" s="69"/>
      <c r="K269" s="34" t="s">
        <v>65</v>
      </c>
      <c r="L269" s="76">
        <v>269</v>
      </c>
      <c r="M2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9" s="71"/>
      <c r="O269" s="78" t="s">
        <v>633</v>
      </c>
      <c r="P269" s="80">
        <v>44299.80515046296</v>
      </c>
      <c r="Q269" s="78" t="s">
        <v>743</v>
      </c>
      <c r="R269" s="81" t="s">
        <v>1011</v>
      </c>
      <c r="S269" s="78" t="s">
        <v>1169</v>
      </c>
      <c r="T269" s="78"/>
      <c r="U269" s="80">
        <v>44299.80515046296</v>
      </c>
      <c r="V269" s="81" t="s">
        <v>1419</v>
      </c>
      <c r="W269" s="78"/>
      <c r="X269" s="78"/>
      <c r="Y269" s="84" t="s">
        <v>1916</v>
      </c>
      <c r="Z269" s="84" t="s">
        <v>2246</v>
      </c>
    </row>
    <row r="270" spans="1:26" ht="15">
      <c r="A270" s="63" t="s">
        <v>352</v>
      </c>
      <c r="B270" s="63" t="s">
        <v>551</v>
      </c>
      <c r="C270" s="64"/>
      <c r="D270" s="65"/>
      <c r="E270" s="66"/>
      <c r="F270" s="67"/>
      <c r="G270" s="64"/>
      <c r="H270" s="68" t="s">
        <v>633</v>
      </c>
      <c r="I270" s="69"/>
      <c r="J270" s="69"/>
      <c r="K270" s="34" t="s">
        <v>65</v>
      </c>
      <c r="L270" s="76">
        <v>270</v>
      </c>
      <c r="M2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0" s="71"/>
      <c r="O270" s="78" t="s">
        <v>633</v>
      </c>
      <c r="P270" s="80">
        <v>44299.80515046296</v>
      </c>
      <c r="Q270" s="78" t="s">
        <v>743</v>
      </c>
      <c r="R270" s="81" t="s">
        <v>1011</v>
      </c>
      <c r="S270" s="78" t="s">
        <v>1169</v>
      </c>
      <c r="T270" s="78"/>
      <c r="U270" s="80">
        <v>44299.80515046296</v>
      </c>
      <c r="V270" s="81" t="s">
        <v>1419</v>
      </c>
      <c r="W270" s="78"/>
      <c r="X270" s="78"/>
      <c r="Y270" s="84" t="s">
        <v>1916</v>
      </c>
      <c r="Z270" s="84" t="s">
        <v>2246</v>
      </c>
    </row>
    <row r="271" spans="1:26" ht="15">
      <c r="A271" s="63" t="s">
        <v>352</v>
      </c>
      <c r="B271" s="63" t="s">
        <v>572</v>
      </c>
      <c r="C271" s="64"/>
      <c r="D271" s="65"/>
      <c r="E271" s="66"/>
      <c r="F271" s="67"/>
      <c r="G271" s="64"/>
      <c r="H271" s="68" t="s">
        <v>632</v>
      </c>
      <c r="I271" s="69"/>
      <c r="J271" s="69"/>
      <c r="K271" s="34" t="s">
        <v>65</v>
      </c>
      <c r="L271" s="76">
        <v>271</v>
      </c>
      <c r="M2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1" s="71"/>
      <c r="O271" s="78" t="s">
        <v>632</v>
      </c>
      <c r="P271" s="80">
        <v>44299.80515046296</v>
      </c>
      <c r="Q271" s="78" t="s">
        <v>743</v>
      </c>
      <c r="R271" s="81" t="s">
        <v>1011</v>
      </c>
      <c r="S271" s="78" t="s">
        <v>1169</v>
      </c>
      <c r="T271" s="78"/>
      <c r="U271" s="80">
        <v>44299.80515046296</v>
      </c>
      <c r="V271" s="81" t="s">
        <v>1419</v>
      </c>
      <c r="W271" s="78"/>
      <c r="X271" s="78"/>
      <c r="Y271" s="84" t="s">
        <v>1916</v>
      </c>
      <c r="Z271" s="84" t="s">
        <v>2246</v>
      </c>
    </row>
    <row r="272" spans="1:26" ht="15">
      <c r="A272" s="63" t="s">
        <v>353</v>
      </c>
      <c r="B272" s="63" t="s">
        <v>564</v>
      </c>
      <c r="C272" s="64"/>
      <c r="D272" s="65"/>
      <c r="E272" s="66"/>
      <c r="F272" s="67"/>
      <c r="G272" s="64"/>
      <c r="H272" s="68" t="s">
        <v>632</v>
      </c>
      <c r="I272" s="69"/>
      <c r="J272" s="69"/>
      <c r="K272" s="34" t="s">
        <v>65</v>
      </c>
      <c r="L272" s="76">
        <v>272</v>
      </c>
      <c r="M2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2" s="71"/>
      <c r="O272" s="78" t="s">
        <v>632</v>
      </c>
      <c r="P272" s="80">
        <v>44299.65412037037</v>
      </c>
      <c r="Q272" s="78" t="s">
        <v>744</v>
      </c>
      <c r="R272" s="78"/>
      <c r="S272" s="78"/>
      <c r="T272" s="78"/>
      <c r="U272" s="80">
        <v>44299.65412037037</v>
      </c>
      <c r="V272" s="81" t="s">
        <v>1420</v>
      </c>
      <c r="W272" s="78"/>
      <c r="X272" s="78"/>
      <c r="Y272" s="84" t="s">
        <v>1917</v>
      </c>
      <c r="Z272" s="84" t="s">
        <v>2247</v>
      </c>
    </row>
    <row r="273" spans="1:26" ht="28.8">
      <c r="A273" s="63" t="s">
        <v>354</v>
      </c>
      <c r="B273" s="63" t="s">
        <v>353</v>
      </c>
      <c r="C273" s="64"/>
      <c r="D273" s="65"/>
      <c r="E273" s="66"/>
      <c r="F273" s="67"/>
      <c r="G273" s="64"/>
      <c r="H273" s="50" t="s">
        <v>632</v>
      </c>
      <c r="I273" s="69"/>
      <c r="J273" s="69"/>
      <c r="K273" s="34" t="s">
        <v>65</v>
      </c>
      <c r="L273" s="76">
        <v>273</v>
      </c>
      <c r="M2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3" s="71"/>
      <c r="O273" s="78" t="s">
        <v>632</v>
      </c>
      <c r="P273" s="80">
        <v>44299.85108796296</v>
      </c>
      <c r="Q273" s="78" t="s">
        <v>745</v>
      </c>
      <c r="R273" s="78"/>
      <c r="S273" s="78"/>
      <c r="T273" s="78" t="s">
        <v>1203</v>
      </c>
      <c r="U273" s="80">
        <v>44299.85108796296</v>
      </c>
      <c r="V273" s="81" t="s">
        <v>1421</v>
      </c>
      <c r="W273" s="78"/>
      <c r="X273" s="78"/>
      <c r="Y273" s="84" t="s">
        <v>1918</v>
      </c>
      <c r="Z273" s="84" t="s">
        <v>1917</v>
      </c>
    </row>
    <row r="274" spans="1:26" ht="28.8">
      <c r="A274" s="63" t="s">
        <v>354</v>
      </c>
      <c r="B274" s="63" t="s">
        <v>564</v>
      </c>
      <c r="C274" s="64"/>
      <c r="D274" s="65"/>
      <c r="E274" s="66"/>
      <c r="F274" s="67"/>
      <c r="G274" s="64"/>
      <c r="H274" s="50" t="s">
        <v>633</v>
      </c>
      <c r="I274" s="69"/>
      <c r="J274" s="69"/>
      <c r="K274" s="34" t="s">
        <v>65</v>
      </c>
      <c r="L274" s="76">
        <v>274</v>
      </c>
      <c r="M2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4" s="71"/>
      <c r="O274" s="78" t="s">
        <v>633</v>
      </c>
      <c r="P274" s="80">
        <v>44299.85108796296</v>
      </c>
      <c r="Q274" s="78" t="s">
        <v>745</v>
      </c>
      <c r="R274" s="78"/>
      <c r="S274" s="78"/>
      <c r="T274" s="78" t="s">
        <v>1203</v>
      </c>
      <c r="U274" s="80">
        <v>44299.85108796296</v>
      </c>
      <c r="V274" s="81" t="s">
        <v>1421</v>
      </c>
      <c r="W274" s="78"/>
      <c r="X274" s="78"/>
      <c r="Y274" s="84" t="s">
        <v>1918</v>
      </c>
      <c r="Z274" s="84" t="s">
        <v>1917</v>
      </c>
    </row>
    <row r="275" spans="1:26" ht="15">
      <c r="A275" s="63" t="s">
        <v>355</v>
      </c>
      <c r="B275" s="63" t="s">
        <v>573</v>
      </c>
      <c r="C275" s="64"/>
      <c r="D275" s="65"/>
      <c r="E275" s="66"/>
      <c r="F275" s="67"/>
      <c r="G275" s="64"/>
      <c r="H275" s="68" t="s">
        <v>633</v>
      </c>
      <c r="I275" s="69"/>
      <c r="J275" s="69"/>
      <c r="K275" s="34" t="s">
        <v>65</v>
      </c>
      <c r="L275" s="76">
        <v>275</v>
      </c>
      <c r="M2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5" s="71"/>
      <c r="O275" s="78" t="s">
        <v>633</v>
      </c>
      <c r="P275" s="80">
        <v>44299.860983796294</v>
      </c>
      <c r="Q275" s="78" t="s">
        <v>746</v>
      </c>
      <c r="R275" s="81" t="s">
        <v>1012</v>
      </c>
      <c r="S275" s="78" t="s">
        <v>1169</v>
      </c>
      <c r="T275" s="78"/>
      <c r="U275" s="80">
        <v>44299.860983796294</v>
      </c>
      <c r="V275" s="81" t="s">
        <v>1422</v>
      </c>
      <c r="W275" s="78"/>
      <c r="X275" s="78"/>
      <c r="Y275" s="84" t="s">
        <v>1919</v>
      </c>
      <c r="Z275" s="84" t="s">
        <v>2248</v>
      </c>
    </row>
    <row r="276" spans="1:26" ht="15">
      <c r="A276" s="63" t="s">
        <v>355</v>
      </c>
      <c r="B276" s="63" t="s">
        <v>574</v>
      </c>
      <c r="C276" s="64"/>
      <c r="D276" s="65"/>
      <c r="E276" s="66"/>
      <c r="F276" s="67"/>
      <c r="G276" s="64"/>
      <c r="H276" s="68" t="s">
        <v>632</v>
      </c>
      <c r="I276" s="69"/>
      <c r="J276" s="69"/>
      <c r="K276" s="34" t="s">
        <v>65</v>
      </c>
      <c r="L276" s="76">
        <v>276</v>
      </c>
      <c r="M2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6" s="71"/>
      <c r="O276" s="78" t="s">
        <v>632</v>
      </c>
      <c r="P276" s="80">
        <v>44299.860983796294</v>
      </c>
      <c r="Q276" s="78" t="s">
        <v>746</v>
      </c>
      <c r="R276" s="81" t="s">
        <v>1012</v>
      </c>
      <c r="S276" s="78" t="s">
        <v>1169</v>
      </c>
      <c r="T276" s="78"/>
      <c r="U276" s="80">
        <v>44299.860983796294</v>
      </c>
      <c r="V276" s="81" t="s">
        <v>1422</v>
      </c>
      <c r="W276" s="78"/>
      <c r="X276" s="78"/>
      <c r="Y276" s="84" t="s">
        <v>1919</v>
      </c>
      <c r="Z276" s="84" t="s">
        <v>2248</v>
      </c>
    </row>
    <row r="277" spans="1:26" ht="15">
      <c r="A277" s="63" t="s">
        <v>356</v>
      </c>
      <c r="B277" s="63" t="s">
        <v>575</v>
      </c>
      <c r="C277" s="64"/>
      <c r="D277" s="65"/>
      <c r="E277" s="66"/>
      <c r="F277" s="67"/>
      <c r="G277" s="64"/>
      <c r="H277" s="68" t="s">
        <v>632</v>
      </c>
      <c r="I277" s="69"/>
      <c r="J277" s="69"/>
      <c r="K277" s="34" t="s">
        <v>65</v>
      </c>
      <c r="L277" s="76">
        <v>277</v>
      </c>
      <c r="M2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7" s="71"/>
      <c r="O277" s="78" t="s">
        <v>632</v>
      </c>
      <c r="P277" s="80">
        <v>44299.883935185186</v>
      </c>
      <c r="Q277" s="78" t="s">
        <v>747</v>
      </c>
      <c r="R277" s="78"/>
      <c r="S277" s="78"/>
      <c r="T277" s="78"/>
      <c r="U277" s="80">
        <v>44299.883935185186</v>
      </c>
      <c r="V277" s="81" t="s">
        <v>1423</v>
      </c>
      <c r="W277" s="78"/>
      <c r="X277" s="78"/>
      <c r="Y277" s="84" t="s">
        <v>1920</v>
      </c>
      <c r="Z277" s="84" t="s">
        <v>2249</v>
      </c>
    </row>
    <row r="278" spans="1:26" ht="15">
      <c r="A278" s="63" t="s">
        <v>357</v>
      </c>
      <c r="B278" s="63" t="s">
        <v>527</v>
      </c>
      <c r="C278" s="64"/>
      <c r="D278" s="65"/>
      <c r="E278" s="66"/>
      <c r="F278" s="67"/>
      <c r="G278" s="64"/>
      <c r="H278" s="68" t="s">
        <v>633</v>
      </c>
      <c r="I278" s="69"/>
      <c r="J278" s="69"/>
      <c r="K278" s="34" t="s">
        <v>65</v>
      </c>
      <c r="L278" s="76">
        <v>278</v>
      </c>
      <c r="M2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8" s="71"/>
      <c r="O278" s="78" t="s">
        <v>633</v>
      </c>
      <c r="P278" s="80">
        <v>44297.55420138889</v>
      </c>
      <c r="Q278" s="78" t="s">
        <v>668</v>
      </c>
      <c r="R278" s="78"/>
      <c r="S278" s="78"/>
      <c r="T278" s="78"/>
      <c r="U278" s="80">
        <v>44297.55420138889</v>
      </c>
      <c r="V278" s="81" t="s">
        <v>1424</v>
      </c>
      <c r="W278" s="78"/>
      <c r="X278" s="78"/>
      <c r="Y278" s="84" t="s">
        <v>1921</v>
      </c>
      <c r="Z278" s="78"/>
    </row>
    <row r="279" spans="1:26" ht="15">
      <c r="A279" s="63" t="s">
        <v>357</v>
      </c>
      <c r="B279" s="63" t="s">
        <v>544</v>
      </c>
      <c r="C279" s="64"/>
      <c r="D279" s="65"/>
      <c r="E279" s="66"/>
      <c r="F279" s="67"/>
      <c r="G279" s="64"/>
      <c r="H279" s="68" t="s">
        <v>633</v>
      </c>
      <c r="I279" s="69"/>
      <c r="J279" s="69"/>
      <c r="K279" s="34" t="s">
        <v>65</v>
      </c>
      <c r="L279" s="76">
        <v>279</v>
      </c>
      <c r="M2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9" s="71"/>
      <c r="O279" s="78" t="s">
        <v>633</v>
      </c>
      <c r="P279" s="80">
        <v>44297.55420138889</v>
      </c>
      <c r="Q279" s="78" t="s">
        <v>668</v>
      </c>
      <c r="R279" s="78"/>
      <c r="S279" s="78"/>
      <c r="T279" s="78"/>
      <c r="U279" s="80">
        <v>44297.55420138889</v>
      </c>
      <c r="V279" s="81" t="s">
        <v>1424</v>
      </c>
      <c r="W279" s="78"/>
      <c r="X279" s="78"/>
      <c r="Y279" s="84" t="s">
        <v>1921</v>
      </c>
      <c r="Z279" s="78"/>
    </row>
    <row r="280" spans="1:26" ht="15">
      <c r="A280" s="63" t="s">
        <v>357</v>
      </c>
      <c r="B280" s="63" t="s">
        <v>515</v>
      </c>
      <c r="C280" s="64"/>
      <c r="D280" s="65"/>
      <c r="E280" s="66"/>
      <c r="F280" s="67"/>
      <c r="G280" s="64"/>
      <c r="H280" s="68" t="s">
        <v>633</v>
      </c>
      <c r="I280" s="69"/>
      <c r="J280" s="69"/>
      <c r="K280" s="34" t="s">
        <v>65</v>
      </c>
      <c r="L280" s="76">
        <v>280</v>
      </c>
      <c r="M2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0" s="71"/>
      <c r="O280" s="78" t="s">
        <v>633</v>
      </c>
      <c r="P280" s="80">
        <v>44297.55420138889</v>
      </c>
      <c r="Q280" s="78" t="s">
        <v>668</v>
      </c>
      <c r="R280" s="78"/>
      <c r="S280" s="78"/>
      <c r="T280" s="78"/>
      <c r="U280" s="80">
        <v>44297.55420138889</v>
      </c>
      <c r="V280" s="81" t="s">
        <v>1424</v>
      </c>
      <c r="W280" s="78"/>
      <c r="X280" s="78"/>
      <c r="Y280" s="84" t="s">
        <v>1921</v>
      </c>
      <c r="Z280" s="78"/>
    </row>
    <row r="281" spans="1:26" ht="15">
      <c r="A281" s="63" t="s">
        <v>357</v>
      </c>
      <c r="B281" s="63" t="s">
        <v>357</v>
      </c>
      <c r="C281" s="64"/>
      <c r="D281" s="65"/>
      <c r="E281" s="66"/>
      <c r="F281" s="67"/>
      <c r="G281" s="64"/>
      <c r="H281" s="68" t="s">
        <v>178</v>
      </c>
      <c r="I281" s="69"/>
      <c r="J281" s="69"/>
      <c r="K281" s="34" t="s">
        <v>65</v>
      </c>
      <c r="L281" s="76">
        <v>281</v>
      </c>
      <c r="M2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1" s="71"/>
      <c r="O281" s="78" t="s">
        <v>178</v>
      </c>
      <c r="P281" s="80">
        <v>44297.55609953704</v>
      </c>
      <c r="Q281" s="78" t="s">
        <v>748</v>
      </c>
      <c r="R281" s="81" t="s">
        <v>1013</v>
      </c>
      <c r="S281" s="78" t="s">
        <v>1169</v>
      </c>
      <c r="T281" s="78"/>
      <c r="U281" s="80">
        <v>44297.55609953704</v>
      </c>
      <c r="V281" s="81" t="s">
        <v>1425</v>
      </c>
      <c r="W281" s="78"/>
      <c r="X281" s="78"/>
      <c r="Y281" s="84" t="s">
        <v>1922</v>
      </c>
      <c r="Z281" s="78"/>
    </row>
    <row r="282" spans="1:26" ht="15">
      <c r="A282" s="63" t="s">
        <v>357</v>
      </c>
      <c r="B282" s="63" t="s">
        <v>515</v>
      </c>
      <c r="C282" s="64"/>
      <c r="D282" s="65"/>
      <c r="E282" s="66"/>
      <c r="F282" s="67"/>
      <c r="G282" s="64"/>
      <c r="H282" s="68" t="s">
        <v>633</v>
      </c>
      <c r="I282" s="69"/>
      <c r="J282" s="69"/>
      <c r="K282" s="34" t="s">
        <v>65</v>
      </c>
      <c r="L282" s="76">
        <v>282</v>
      </c>
      <c r="M2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2" s="71"/>
      <c r="O282" s="78" t="s">
        <v>633</v>
      </c>
      <c r="P282" s="80">
        <v>44298.79956018519</v>
      </c>
      <c r="Q282" s="78" t="s">
        <v>704</v>
      </c>
      <c r="R282" s="81" t="s">
        <v>988</v>
      </c>
      <c r="S282" s="78" t="s">
        <v>1174</v>
      </c>
      <c r="T282" s="78"/>
      <c r="U282" s="80">
        <v>44298.79956018519</v>
      </c>
      <c r="V282" s="81" t="s">
        <v>1426</v>
      </c>
      <c r="W282" s="78"/>
      <c r="X282" s="78"/>
      <c r="Y282" s="84" t="s">
        <v>1923</v>
      </c>
      <c r="Z282" s="78"/>
    </row>
    <row r="283" spans="1:26" ht="15">
      <c r="A283" s="63" t="s">
        <v>357</v>
      </c>
      <c r="B283" s="63" t="s">
        <v>357</v>
      </c>
      <c r="C283" s="64"/>
      <c r="D283" s="65"/>
      <c r="E283" s="66"/>
      <c r="F283" s="67"/>
      <c r="G283" s="64"/>
      <c r="H283" s="68" t="s">
        <v>178</v>
      </c>
      <c r="I283" s="69"/>
      <c r="J283" s="69"/>
      <c r="K283" s="34" t="s">
        <v>65</v>
      </c>
      <c r="L283" s="76">
        <v>283</v>
      </c>
      <c r="M2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3" s="71"/>
      <c r="O283" s="78" t="s">
        <v>178</v>
      </c>
      <c r="P283" s="80">
        <v>44298.80427083333</v>
      </c>
      <c r="Q283" s="78" t="s">
        <v>749</v>
      </c>
      <c r="R283" s="81" t="s">
        <v>1014</v>
      </c>
      <c r="S283" s="78" t="s">
        <v>1169</v>
      </c>
      <c r="T283" s="78"/>
      <c r="U283" s="80">
        <v>44298.80427083333</v>
      </c>
      <c r="V283" s="81" t="s">
        <v>1427</v>
      </c>
      <c r="W283" s="78"/>
      <c r="X283" s="78"/>
      <c r="Y283" s="84" t="s">
        <v>1924</v>
      </c>
      <c r="Z283" s="78"/>
    </row>
    <row r="284" spans="1:26" ht="15">
      <c r="A284" s="63" t="s">
        <v>358</v>
      </c>
      <c r="B284" s="63" t="s">
        <v>357</v>
      </c>
      <c r="C284" s="64"/>
      <c r="D284" s="65"/>
      <c r="E284" s="66"/>
      <c r="F284" s="67"/>
      <c r="G284" s="64"/>
      <c r="H284" s="68" t="s">
        <v>633</v>
      </c>
      <c r="I284" s="69"/>
      <c r="J284" s="69"/>
      <c r="K284" s="34" t="s">
        <v>65</v>
      </c>
      <c r="L284" s="76">
        <v>284</v>
      </c>
      <c r="M2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4" s="71"/>
      <c r="O284" s="78" t="s">
        <v>633</v>
      </c>
      <c r="P284" s="80">
        <v>44297.56591435185</v>
      </c>
      <c r="Q284" s="78" t="s">
        <v>669</v>
      </c>
      <c r="R284" s="78"/>
      <c r="S284" s="78"/>
      <c r="T284" s="78"/>
      <c r="U284" s="80">
        <v>44297.56591435185</v>
      </c>
      <c r="V284" s="81" t="s">
        <v>1428</v>
      </c>
      <c r="W284" s="78"/>
      <c r="X284" s="78"/>
      <c r="Y284" s="84" t="s">
        <v>1925</v>
      </c>
      <c r="Z284" s="78"/>
    </row>
    <row r="285" spans="1:26" ht="15">
      <c r="A285" s="63" t="s">
        <v>358</v>
      </c>
      <c r="B285" s="63" t="s">
        <v>506</v>
      </c>
      <c r="C285" s="64"/>
      <c r="D285" s="65"/>
      <c r="E285" s="66"/>
      <c r="F285" s="67"/>
      <c r="G285" s="64"/>
      <c r="H285" s="68" t="s">
        <v>633</v>
      </c>
      <c r="I285" s="69"/>
      <c r="J285" s="69"/>
      <c r="K285" s="34" t="s">
        <v>65</v>
      </c>
      <c r="L285" s="76">
        <v>285</v>
      </c>
      <c r="M2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5" s="71"/>
      <c r="O285" s="78" t="s">
        <v>633</v>
      </c>
      <c r="P285" s="80">
        <v>44299.89011574074</v>
      </c>
      <c r="Q285" s="78" t="s">
        <v>739</v>
      </c>
      <c r="R285" s="78"/>
      <c r="S285" s="78"/>
      <c r="T285" s="78"/>
      <c r="U285" s="80">
        <v>44299.89011574074</v>
      </c>
      <c r="V285" s="81" t="s">
        <v>1429</v>
      </c>
      <c r="W285" s="78"/>
      <c r="X285" s="78"/>
      <c r="Y285" s="84" t="s">
        <v>1926</v>
      </c>
      <c r="Z285" s="78"/>
    </row>
    <row r="286" spans="1:26" ht="15">
      <c r="A286" s="63" t="s">
        <v>359</v>
      </c>
      <c r="B286" s="63" t="s">
        <v>576</v>
      </c>
      <c r="C286" s="64"/>
      <c r="D286" s="65"/>
      <c r="E286" s="66"/>
      <c r="F286" s="67"/>
      <c r="G286" s="64"/>
      <c r="H286" s="68" t="s">
        <v>633</v>
      </c>
      <c r="I286" s="69"/>
      <c r="J286" s="69"/>
      <c r="K286" s="34" t="s">
        <v>65</v>
      </c>
      <c r="L286" s="76">
        <v>286</v>
      </c>
      <c r="M2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6" s="71"/>
      <c r="O286" s="78" t="s">
        <v>633</v>
      </c>
      <c r="P286" s="80">
        <v>44299.964780092596</v>
      </c>
      <c r="Q286" s="78" t="s">
        <v>750</v>
      </c>
      <c r="R286" s="81" t="s">
        <v>1015</v>
      </c>
      <c r="S286" s="78" t="s">
        <v>1169</v>
      </c>
      <c r="T286" s="78"/>
      <c r="U286" s="80">
        <v>44299.964780092596</v>
      </c>
      <c r="V286" s="81" t="s">
        <v>1430</v>
      </c>
      <c r="W286" s="78"/>
      <c r="X286" s="78"/>
      <c r="Y286" s="84" t="s">
        <v>1927</v>
      </c>
      <c r="Z286" s="78"/>
    </row>
    <row r="287" spans="1:26" ht="15">
      <c r="A287" s="63" t="s">
        <v>359</v>
      </c>
      <c r="B287" s="63" t="s">
        <v>577</v>
      </c>
      <c r="C287" s="64"/>
      <c r="D287" s="65"/>
      <c r="E287" s="66"/>
      <c r="F287" s="67"/>
      <c r="G287" s="64"/>
      <c r="H287" s="68" t="s">
        <v>633</v>
      </c>
      <c r="I287" s="69"/>
      <c r="J287" s="69"/>
      <c r="K287" s="34" t="s">
        <v>65</v>
      </c>
      <c r="L287" s="76">
        <v>287</v>
      </c>
      <c r="M2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7" s="71"/>
      <c r="O287" s="78" t="s">
        <v>633</v>
      </c>
      <c r="P287" s="80">
        <v>44299.964780092596</v>
      </c>
      <c r="Q287" s="78" t="s">
        <v>750</v>
      </c>
      <c r="R287" s="81" t="s">
        <v>1015</v>
      </c>
      <c r="S287" s="78" t="s">
        <v>1169</v>
      </c>
      <c r="T287" s="78"/>
      <c r="U287" s="80">
        <v>44299.964780092596</v>
      </c>
      <c r="V287" s="81" t="s">
        <v>1430</v>
      </c>
      <c r="W287" s="78"/>
      <c r="X287" s="78"/>
      <c r="Y287" s="84" t="s">
        <v>1927</v>
      </c>
      <c r="Z287" s="78"/>
    </row>
    <row r="288" spans="1:26" ht="15">
      <c r="A288" s="63" t="s">
        <v>359</v>
      </c>
      <c r="B288" s="63" t="s">
        <v>489</v>
      </c>
      <c r="C288" s="64"/>
      <c r="D288" s="65"/>
      <c r="E288" s="66"/>
      <c r="F288" s="67"/>
      <c r="G288" s="64"/>
      <c r="H288" s="68" t="s">
        <v>633</v>
      </c>
      <c r="I288" s="69"/>
      <c r="J288" s="69"/>
      <c r="K288" s="34" t="s">
        <v>65</v>
      </c>
      <c r="L288" s="76">
        <v>288</v>
      </c>
      <c r="M2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8" s="71"/>
      <c r="O288" s="78" t="s">
        <v>633</v>
      </c>
      <c r="P288" s="80">
        <v>44299.964780092596</v>
      </c>
      <c r="Q288" s="78" t="s">
        <v>750</v>
      </c>
      <c r="R288" s="81" t="s">
        <v>1015</v>
      </c>
      <c r="S288" s="78" t="s">
        <v>1169</v>
      </c>
      <c r="T288" s="78"/>
      <c r="U288" s="80">
        <v>44299.964780092596</v>
      </c>
      <c r="V288" s="81" t="s">
        <v>1430</v>
      </c>
      <c r="W288" s="78"/>
      <c r="X288" s="78"/>
      <c r="Y288" s="84" t="s">
        <v>1927</v>
      </c>
      <c r="Z288" s="78"/>
    </row>
    <row r="289" spans="1:26" ht="15">
      <c r="A289" s="63" t="s">
        <v>359</v>
      </c>
      <c r="B289" s="63" t="s">
        <v>474</v>
      </c>
      <c r="C289" s="64"/>
      <c r="D289" s="65"/>
      <c r="E289" s="66"/>
      <c r="F289" s="67"/>
      <c r="G289" s="64"/>
      <c r="H289" s="68" t="s">
        <v>632</v>
      </c>
      <c r="I289" s="69"/>
      <c r="J289" s="69"/>
      <c r="K289" s="34" t="s">
        <v>65</v>
      </c>
      <c r="L289" s="76">
        <v>289</v>
      </c>
      <c r="M2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9" s="71"/>
      <c r="O289" s="78" t="s">
        <v>632</v>
      </c>
      <c r="P289" s="80">
        <v>44299.964780092596</v>
      </c>
      <c r="Q289" s="78" t="s">
        <v>750</v>
      </c>
      <c r="R289" s="81" t="s">
        <v>1015</v>
      </c>
      <c r="S289" s="78" t="s">
        <v>1169</v>
      </c>
      <c r="T289" s="78"/>
      <c r="U289" s="80">
        <v>44299.964780092596</v>
      </c>
      <c r="V289" s="81" t="s">
        <v>1430</v>
      </c>
      <c r="W289" s="78"/>
      <c r="X289" s="78"/>
      <c r="Y289" s="84" t="s">
        <v>1927</v>
      </c>
      <c r="Z289" s="78"/>
    </row>
    <row r="290" spans="1:26" ht="15">
      <c r="A290" s="63" t="s">
        <v>360</v>
      </c>
      <c r="B290" s="63" t="s">
        <v>360</v>
      </c>
      <c r="C290" s="64"/>
      <c r="D290" s="65"/>
      <c r="E290" s="66"/>
      <c r="F290" s="67"/>
      <c r="G290" s="64"/>
      <c r="H290" s="68" t="s">
        <v>178</v>
      </c>
      <c r="I290" s="69"/>
      <c r="J290" s="69"/>
      <c r="K290" s="34" t="s">
        <v>65</v>
      </c>
      <c r="L290" s="76">
        <v>290</v>
      </c>
      <c r="M2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0" s="71"/>
      <c r="O290" s="78" t="s">
        <v>178</v>
      </c>
      <c r="P290" s="80">
        <v>44300.163773148146</v>
      </c>
      <c r="Q290" s="81" t="s">
        <v>751</v>
      </c>
      <c r="R290" s="81" t="s">
        <v>982</v>
      </c>
      <c r="S290" s="78" t="s">
        <v>1174</v>
      </c>
      <c r="T290" s="78"/>
      <c r="U290" s="80">
        <v>44300.163773148146</v>
      </c>
      <c r="V290" s="81" t="s">
        <v>1431</v>
      </c>
      <c r="W290" s="78"/>
      <c r="X290" s="78"/>
      <c r="Y290" s="84" t="s">
        <v>1928</v>
      </c>
      <c r="Z290" s="78"/>
    </row>
    <row r="291" spans="1:26" ht="15">
      <c r="A291" s="63" t="s">
        <v>361</v>
      </c>
      <c r="B291" s="63" t="s">
        <v>361</v>
      </c>
      <c r="C291" s="64"/>
      <c r="D291" s="65"/>
      <c r="E291" s="66"/>
      <c r="F291" s="67"/>
      <c r="G291" s="64"/>
      <c r="H291" s="68" t="s">
        <v>178</v>
      </c>
      <c r="I291" s="69"/>
      <c r="J291" s="69"/>
      <c r="K291" s="34" t="s">
        <v>65</v>
      </c>
      <c r="L291" s="76">
        <v>291</v>
      </c>
      <c r="M2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1" s="71"/>
      <c r="O291" s="78" t="s">
        <v>178</v>
      </c>
      <c r="P291" s="80">
        <v>44300.2533912037</v>
      </c>
      <c r="Q291" s="78" t="s">
        <v>752</v>
      </c>
      <c r="R291" s="81" t="s">
        <v>1016</v>
      </c>
      <c r="S291" s="78" t="s">
        <v>1169</v>
      </c>
      <c r="T291" s="78"/>
      <c r="U291" s="80">
        <v>44300.2533912037</v>
      </c>
      <c r="V291" s="81" t="s">
        <v>1432</v>
      </c>
      <c r="W291" s="78"/>
      <c r="X291" s="78"/>
      <c r="Y291" s="84" t="s">
        <v>1929</v>
      </c>
      <c r="Z291" s="78"/>
    </row>
    <row r="292" spans="1:26" ht="15">
      <c r="A292" s="63" t="s">
        <v>362</v>
      </c>
      <c r="B292" s="63" t="s">
        <v>362</v>
      </c>
      <c r="C292" s="64"/>
      <c r="D292" s="65"/>
      <c r="E292" s="66"/>
      <c r="F292" s="67"/>
      <c r="G292" s="64"/>
      <c r="H292" s="68" t="s">
        <v>178</v>
      </c>
      <c r="I292" s="69"/>
      <c r="J292" s="69"/>
      <c r="K292" s="34" t="s">
        <v>65</v>
      </c>
      <c r="L292" s="76">
        <v>292</v>
      </c>
      <c r="M2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2" s="71"/>
      <c r="O292" s="78" t="s">
        <v>178</v>
      </c>
      <c r="P292" s="80">
        <v>44300.2853125</v>
      </c>
      <c r="Q292" s="78" t="s">
        <v>753</v>
      </c>
      <c r="R292" s="81" t="s">
        <v>1017</v>
      </c>
      <c r="S292" s="78" t="s">
        <v>1169</v>
      </c>
      <c r="T292" s="78"/>
      <c r="U292" s="80">
        <v>44300.2853125</v>
      </c>
      <c r="V292" s="81" t="s">
        <v>1433</v>
      </c>
      <c r="W292" s="78"/>
      <c r="X292" s="78"/>
      <c r="Y292" s="84" t="s">
        <v>1930</v>
      </c>
      <c r="Z292" s="78"/>
    </row>
    <row r="293" spans="1:26" ht="15">
      <c r="A293" s="63" t="s">
        <v>363</v>
      </c>
      <c r="B293" s="63" t="s">
        <v>489</v>
      </c>
      <c r="C293" s="64"/>
      <c r="D293" s="65"/>
      <c r="E293" s="66"/>
      <c r="F293" s="67"/>
      <c r="G293" s="64"/>
      <c r="H293" s="68" t="s">
        <v>633</v>
      </c>
      <c r="I293" s="69"/>
      <c r="J293" s="69"/>
      <c r="K293" s="34" t="s">
        <v>65</v>
      </c>
      <c r="L293" s="76">
        <v>293</v>
      </c>
      <c r="M2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3" s="71"/>
      <c r="O293" s="78" t="s">
        <v>633</v>
      </c>
      <c r="P293" s="80">
        <v>44300.2934837963</v>
      </c>
      <c r="Q293" s="78" t="s">
        <v>754</v>
      </c>
      <c r="R293" s="78"/>
      <c r="S293" s="78"/>
      <c r="T293" s="78" t="s">
        <v>1186</v>
      </c>
      <c r="U293" s="80">
        <v>44300.2934837963</v>
      </c>
      <c r="V293" s="81" t="s">
        <v>1434</v>
      </c>
      <c r="W293" s="78"/>
      <c r="X293" s="78"/>
      <c r="Y293" s="84" t="s">
        <v>1931</v>
      </c>
      <c r="Z293" s="78"/>
    </row>
    <row r="294" spans="1:26" ht="15">
      <c r="A294" s="63" t="s">
        <v>363</v>
      </c>
      <c r="B294" s="63" t="s">
        <v>488</v>
      </c>
      <c r="C294" s="64"/>
      <c r="D294" s="65"/>
      <c r="E294" s="66"/>
      <c r="F294" s="67"/>
      <c r="G294" s="64"/>
      <c r="H294" s="68" t="s">
        <v>633</v>
      </c>
      <c r="I294" s="69"/>
      <c r="J294" s="69"/>
      <c r="K294" s="34" t="s">
        <v>65</v>
      </c>
      <c r="L294" s="76">
        <v>294</v>
      </c>
      <c r="M2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4" s="71"/>
      <c r="O294" s="78" t="s">
        <v>633</v>
      </c>
      <c r="P294" s="80">
        <v>44300.2934837963</v>
      </c>
      <c r="Q294" s="78" t="s">
        <v>754</v>
      </c>
      <c r="R294" s="78"/>
      <c r="S294" s="78"/>
      <c r="T294" s="78" t="s">
        <v>1186</v>
      </c>
      <c r="U294" s="80">
        <v>44300.2934837963</v>
      </c>
      <c r="V294" s="81" t="s">
        <v>1434</v>
      </c>
      <c r="W294" s="78"/>
      <c r="X294" s="78"/>
      <c r="Y294" s="84" t="s">
        <v>1931</v>
      </c>
      <c r="Z294" s="78"/>
    </row>
    <row r="295" spans="1:26" ht="15">
      <c r="A295" s="63" t="s">
        <v>364</v>
      </c>
      <c r="B295" s="63" t="s">
        <v>489</v>
      </c>
      <c r="C295" s="64"/>
      <c r="D295" s="65"/>
      <c r="E295" s="66"/>
      <c r="F295" s="67"/>
      <c r="G295" s="64"/>
      <c r="H295" s="68" t="s">
        <v>633</v>
      </c>
      <c r="I295" s="69"/>
      <c r="J295" s="69"/>
      <c r="K295" s="34" t="s">
        <v>65</v>
      </c>
      <c r="L295" s="76">
        <v>295</v>
      </c>
      <c r="M2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5" s="71"/>
      <c r="O295" s="78" t="s">
        <v>633</v>
      </c>
      <c r="P295" s="80">
        <v>44300.29462962963</v>
      </c>
      <c r="Q295" s="78" t="s">
        <v>754</v>
      </c>
      <c r="R295" s="78"/>
      <c r="S295" s="78"/>
      <c r="T295" s="78" t="s">
        <v>1186</v>
      </c>
      <c r="U295" s="80">
        <v>44300.29462962963</v>
      </c>
      <c r="V295" s="81" t="s">
        <v>1435</v>
      </c>
      <c r="W295" s="78"/>
      <c r="X295" s="78"/>
      <c r="Y295" s="84" t="s">
        <v>1932</v>
      </c>
      <c r="Z295" s="78"/>
    </row>
    <row r="296" spans="1:26" ht="15">
      <c r="A296" s="63" t="s">
        <v>364</v>
      </c>
      <c r="B296" s="63" t="s">
        <v>488</v>
      </c>
      <c r="C296" s="64"/>
      <c r="D296" s="65"/>
      <c r="E296" s="66"/>
      <c r="F296" s="67"/>
      <c r="G296" s="64"/>
      <c r="H296" s="68" t="s">
        <v>633</v>
      </c>
      <c r="I296" s="69"/>
      <c r="J296" s="69"/>
      <c r="K296" s="34" t="s">
        <v>65</v>
      </c>
      <c r="L296" s="76">
        <v>296</v>
      </c>
      <c r="M2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6" s="71"/>
      <c r="O296" s="78" t="s">
        <v>633</v>
      </c>
      <c r="P296" s="80">
        <v>44300.29462962963</v>
      </c>
      <c r="Q296" s="78" t="s">
        <v>754</v>
      </c>
      <c r="R296" s="78"/>
      <c r="S296" s="78"/>
      <c r="T296" s="78" t="s">
        <v>1186</v>
      </c>
      <c r="U296" s="80">
        <v>44300.29462962963</v>
      </c>
      <c r="V296" s="81" t="s">
        <v>1435</v>
      </c>
      <c r="W296" s="78"/>
      <c r="X296" s="78"/>
      <c r="Y296" s="84" t="s">
        <v>1932</v>
      </c>
      <c r="Z296" s="78"/>
    </row>
    <row r="297" spans="1:26" ht="15">
      <c r="A297" s="63" t="s">
        <v>365</v>
      </c>
      <c r="B297" s="63" t="s">
        <v>366</v>
      </c>
      <c r="C297" s="64"/>
      <c r="D297" s="65"/>
      <c r="E297" s="66"/>
      <c r="F297" s="67"/>
      <c r="G297" s="64"/>
      <c r="H297" s="68" t="s">
        <v>633</v>
      </c>
      <c r="I297" s="69"/>
      <c r="J297" s="69"/>
      <c r="K297" s="34" t="s">
        <v>66</v>
      </c>
      <c r="L297" s="76">
        <v>297</v>
      </c>
      <c r="M2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7" s="71"/>
      <c r="O297" s="78" t="s">
        <v>633</v>
      </c>
      <c r="P297" s="80">
        <v>44295.62122685185</v>
      </c>
      <c r="Q297" s="78" t="s">
        <v>755</v>
      </c>
      <c r="R297" s="81" t="s">
        <v>1018</v>
      </c>
      <c r="S297" s="78" t="s">
        <v>1169</v>
      </c>
      <c r="T297" s="78"/>
      <c r="U297" s="80">
        <v>44295.62122685185</v>
      </c>
      <c r="V297" s="81" t="s">
        <v>1436</v>
      </c>
      <c r="W297" s="78"/>
      <c r="X297" s="78"/>
      <c r="Y297" s="84" t="s">
        <v>1933</v>
      </c>
      <c r="Z297" s="78"/>
    </row>
    <row r="298" spans="1:26" ht="15">
      <c r="A298" s="63" t="s">
        <v>366</v>
      </c>
      <c r="B298" s="63" t="s">
        <v>527</v>
      </c>
      <c r="C298" s="64"/>
      <c r="D298" s="65"/>
      <c r="E298" s="66"/>
      <c r="F298" s="67"/>
      <c r="G298" s="64"/>
      <c r="H298" s="68" t="s">
        <v>633</v>
      </c>
      <c r="I298" s="69"/>
      <c r="J298" s="69"/>
      <c r="K298" s="34" t="s">
        <v>65</v>
      </c>
      <c r="L298" s="76">
        <v>298</v>
      </c>
      <c r="M2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8" s="71"/>
      <c r="O298" s="78" t="s">
        <v>633</v>
      </c>
      <c r="P298" s="80">
        <v>44296.34275462963</v>
      </c>
      <c r="Q298" s="78" t="s">
        <v>640</v>
      </c>
      <c r="R298" s="78"/>
      <c r="S298" s="78"/>
      <c r="T298" s="78"/>
      <c r="U298" s="80">
        <v>44296.34275462963</v>
      </c>
      <c r="V298" s="81" t="s">
        <v>1437</v>
      </c>
      <c r="W298" s="78"/>
      <c r="X298" s="78"/>
      <c r="Y298" s="84" t="s">
        <v>1934</v>
      </c>
      <c r="Z298" s="78"/>
    </row>
    <row r="299" spans="1:26" ht="15">
      <c r="A299" s="63" t="s">
        <v>366</v>
      </c>
      <c r="B299" s="63" t="s">
        <v>365</v>
      </c>
      <c r="C299" s="64"/>
      <c r="D299" s="65"/>
      <c r="E299" s="66"/>
      <c r="F299" s="67"/>
      <c r="G299" s="64"/>
      <c r="H299" s="68" t="s">
        <v>633</v>
      </c>
      <c r="I299" s="69"/>
      <c r="J299" s="69"/>
      <c r="K299" s="34" t="s">
        <v>66</v>
      </c>
      <c r="L299" s="76">
        <v>299</v>
      </c>
      <c r="M2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9" s="71"/>
      <c r="O299" s="78" t="s">
        <v>633</v>
      </c>
      <c r="P299" s="80">
        <v>44296.34275462963</v>
      </c>
      <c r="Q299" s="78" t="s">
        <v>640</v>
      </c>
      <c r="R299" s="78"/>
      <c r="S299" s="78"/>
      <c r="T299" s="78"/>
      <c r="U299" s="80">
        <v>44296.34275462963</v>
      </c>
      <c r="V299" s="81" t="s">
        <v>1437</v>
      </c>
      <c r="W299" s="78"/>
      <c r="X299" s="78"/>
      <c r="Y299" s="84" t="s">
        <v>1934</v>
      </c>
      <c r="Z299" s="78"/>
    </row>
    <row r="300" spans="1:26" ht="15">
      <c r="A300" s="63" t="s">
        <v>367</v>
      </c>
      <c r="B300" s="63" t="s">
        <v>366</v>
      </c>
      <c r="C300" s="64"/>
      <c r="D300" s="65"/>
      <c r="E300" s="66"/>
      <c r="F300" s="67"/>
      <c r="G300" s="64"/>
      <c r="H300" s="68" t="s">
        <v>633</v>
      </c>
      <c r="I300" s="69"/>
      <c r="J300" s="69"/>
      <c r="K300" s="34" t="s">
        <v>65</v>
      </c>
      <c r="L300" s="76">
        <v>300</v>
      </c>
      <c r="M3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0" s="71"/>
      <c r="O300" s="78" t="s">
        <v>633</v>
      </c>
      <c r="P300" s="80">
        <v>44296.48939814815</v>
      </c>
      <c r="Q300" s="78" t="s">
        <v>640</v>
      </c>
      <c r="R300" s="78"/>
      <c r="S300" s="78"/>
      <c r="T300" s="78"/>
      <c r="U300" s="80">
        <v>44296.48939814815</v>
      </c>
      <c r="V300" s="81" t="s">
        <v>1438</v>
      </c>
      <c r="W300" s="78"/>
      <c r="X300" s="78"/>
      <c r="Y300" s="84" t="s">
        <v>1935</v>
      </c>
      <c r="Z300" s="78"/>
    </row>
    <row r="301" spans="1:26" ht="15">
      <c r="A301" s="63" t="s">
        <v>365</v>
      </c>
      <c r="B301" s="63" t="s">
        <v>527</v>
      </c>
      <c r="C301" s="64"/>
      <c r="D301" s="65"/>
      <c r="E301" s="66"/>
      <c r="F301" s="67"/>
      <c r="G301" s="64"/>
      <c r="H301" s="68" t="s">
        <v>633</v>
      </c>
      <c r="I301" s="69"/>
      <c r="J301" s="69"/>
      <c r="K301" s="34" t="s">
        <v>65</v>
      </c>
      <c r="L301" s="76">
        <v>301</v>
      </c>
      <c r="M3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1" s="71"/>
      <c r="O301" s="78" t="s">
        <v>633</v>
      </c>
      <c r="P301" s="80">
        <v>44295.62122685185</v>
      </c>
      <c r="Q301" s="78" t="s">
        <v>755</v>
      </c>
      <c r="R301" s="81" t="s">
        <v>1018</v>
      </c>
      <c r="S301" s="78" t="s">
        <v>1169</v>
      </c>
      <c r="T301" s="78"/>
      <c r="U301" s="80">
        <v>44295.62122685185</v>
      </c>
      <c r="V301" s="81" t="s">
        <v>1436</v>
      </c>
      <c r="W301" s="78"/>
      <c r="X301" s="78"/>
      <c r="Y301" s="84" t="s">
        <v>1933</v>
      </c>
      <c r="Z301" s="78"/>
    </row>
    <row r="302" spans="1:26" ht="15">
      <c r="A302" s="63" t="s">
        <v>367</v>
      </c>
      <c r="B302" s="63" t="s">
        <v>365</v>
      </c>
      <c r="C302" s="64"/>
      <c r="D302" s="65"/>
      <c r="E302" s="66"/>
      <c r="F302" s="67"/>
      <c r="G302" s="64"/>
      <c r="H302" s="68" t="s">
        <v>633</v>
      </c>
      <c r="I302" s="69"/>
      <c r="J302" s="69"/>
      <c r="K302" s="34" t="s">
        <v>65</v>
      </c>
      <c r="L302" s="76">
        <v>302</v>
      </c>
      <c r="M3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2" s="71"/>
      <c r="O302" s="78" t="s">
        <v>633</v>
      </c>
      <c r="P302" s="80">
        <v>44296.48939814815</v>
      </c>
      <c r="Q302" s="78" t="s">
        <v>640</v>
      </c>
      <c r="R302" s="78"/>
      <c r="S302" s="78"/>
      <c r="T302" s="78"/>
      <c r="U302" s="80">
        <v>44296.48939814815</v>
      </c>
      <c r="V302" s="81" t="s">
        <v>1438</v>
      </c>
      <c r="W302" s="78"/>
      <c r="X302" s="78"/>
      <c r="Y302" s="84" t="s">
        <v>1935</v>
      </c>
      <c r="Z302" s="78"/>
    </row>
    <row r="303" spans="1:26" ht="15">
      <c r="A303" s="63" t="s">
        <v>367</v>
      </c>
      <c r="B303" s="63" t="s">
        <v>527</v>
      </c>
      <c r="C303" s="64"/>
      <c r="D303" s="65"/>
      <c r="E303" s="66"/>
      <c r="F303" s="67"/>
      <c r="G303" s="64"/>
      <c r="H303" s="68" t="s">
        <v>633</v>
      </c>
      <c r="I303" s="69"/>
      <c r="J303" s="69"/>
      <c r="K303" s="34" t="s">
        <v>65</v>
      </c>
      <c r="L303" s="76">
        <v>303</v>
      </c>
      <c r="M3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3" s="71"/>
      <c r="O303" s="78" t="s">
        <v>633</v>
      </c>
      <c r="P303" s="80">
        <v>44296.48939814815</v>
      </c>
      <c r="Q303" s="78" t="s">
        <v>640</v>
      </c>
      <c r="R303" s="78"/>
      <c r="S303" s="78"/>
      <c r="T303" s="78"/>
      <c r="U303" s="80">
        <v>44296.48939814815</v>
      </c>
      <c r="V303" s="81" t="s">
        <v>1438</v>
      </c>
      <c r="W303" s="78"/>
      <c r="X303" s="78"/>
      <c r="Y303" s="84" t="s">
        <v>1935</v>
      </c>
      <c r="Z303" s="78"/>
    </row>
    <row r="304" spans="1:26" ht="15">
      <c r="A304" s="63" t="s">
        <v>367</v>
      </c>
      <c r="B304" s="63" t="s">
        <v>470</v>
      </c>
      <c r="C304" s="64"/>
      <c r="D304" s="65"/>
      <c r="E304" s="66"/>
      <c r="F304" s="67"/>
      <c r="G304" s="64"/>
      <c r="H304" s="68" t="s">
        <v>633</v>
      </c>
      <c r="I304" s="69"/>
      <c r="J304" s="69"/>
      <c r="K304" s="34" t="s">
        <v>65</v>
      </c>
      <c r="L304" s="76">
        <v>304</v>
      </c>
      <c r="M3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4" s="71"/>
      <c r="O304" s="78" t="s">
        <v>633</v>
      </c>
      <c r="P304" s="80">
        <v>44299.20847222222</v>
      </c>
      <c r="Q304" s="78" t="s">
        <v>697</v>
      </c>
      <c r="R304" s="78"/>
      <c r="S304" s="78"/>
      <c r="T304" s="78" t="s">
        <v>1193</v>
      </c>
      <c r="U304" s="80">
        <v>44299.20847222222</v>
      </c>
      <c r="V304" s="81" t="s">
        <v>1439</v>
      </c>
      <c r="W304" s="78"/>
      <c r="X304" s="78"/>
      <c r="Y304" s="84" t="s">
        <v>1936</v>
      </c>
      <c r="Z304" s="78"/>
    </row>
    <row r="305" spans="1:26" ht="15">
      <c r="A305" s="63" t="s">
        <v>367</v>
      </c>
      <c r="B305" s="63" t="s">
        <v>489</v>
      </c>
      <c r="C305" s="64"/>
      <c r="D305" s="65"/>
      <c r="E305" s="66"/>
      <c r="F305" s="67"/>
      <c r="G305" s="64"/>
      <c r="H305" s="68" t="s">
        <v>633</v>
      </c>
      <c r="I305" s="69"/>
      <c r="J305" s="69"/>
      <c r="K305" s="34" t="s">
        <v>65</v>
      </c>
      <c r="L305" s="76">
        <v>305</v>
      </c>
      <c r="M3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5" s="71"/>
      <c r="O305" s="78" t="s">
        <v>633</v>
      </c>
      <c r="P305" s="80">
        <v>44300.295023148145</v>
      </c>
      <c r="Q305" s="78" t="s">
        <v>754</v>
      </c>
      <c r="R305" s="78"/>
      <c r="S305" s="78"/>
      <c r="T305" s="78" t="s">
        <v>1186</v>
      </c>
      <c r="U305" s="80">
        <v>44300.295023148145</v>
      </c>
      <c r="V305" s="81" t="s">
        <v>1440</v>
      </c>
      <c r="W305" s="78"/>
      <c r="X305" s="78"/>
      <c r="Y305" s="84" t="s">
        <v>1937</v>
      </c>
      <c r="Z305" s="78"/>
    </row>
    <row r="306" spans="1:26" ht="15">
      <c r="A306" s="63" t="s">
        <v>367</v>
      </c>
      <c r="B306" s="63" t="s">
        <v>488</v>
      </c>
      <c r="C306" s="64"/>
      <c r="D306" s="65"/>
      <c r="E306" s="66"/>
      <c r="F306" s="67"/>
      <c r="G306" s="64"/>
      <c r="H306" s="68" t="s">
        <v>633</v>
      </c>
      <c r="I306" s="69"/>
      <c r="J306" s="69"/>
      <c r="K306" s="34" t="s">
        <v>65</v>
      </c>
      <c r="L306" s="76">
        <v>306</v>
      </c>
      <c r="M3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6" s="71"/>
      <c r="O306" s="78" t="s">
        <v>633</v>
      </c>
      <c r="P306" s="80">
        <v>44300.295023148145</v>
      </c>
      <c r="Q306" s="78" t="s">
        <v>754</v>
      </c>
      <c r="R306" s="78"/>
      <c r="S306" s="78"/>
      <c r="T306" s="78" t="s">
        <v>1186</v>
      </c>
      <c r="U306" s="80">
        <v>44300.295023148145</v>
      </c>
      <c r="V306" s="81" t="s">
        <v>1440</v>
      </c>
      <c r="W306" s="78"/>
      <c r="X306" s="78"/>
      <c r="Y306" s="84" t="s">
        <v>1937</v>
      </c>
      <c r="Z306" s="78"/>
    </row>
    <row r="307" spans="1:26" ht="15">
      <c r="A307" s="63" t="s">
        <v>368</v>
      </c>
      <c r="B307" s="63" t="s">
        <v>432</v>
      </c>
      <c r="C307" s="64"/>
      <c r="D307" s="65"/>
      <c r="E307" s="66"/>
      <c r="F307" s="67"/>
      <c r="G307" s="64"/>
      <c r="H307" s="68" t="s">
        <v>633</v>
      </c>
      <c r="I307" s="69"/>
      <c r="J307" s="69"/>
      <c r="K307" s="34" t="s">
        <v>65</v>
      </c>
      <c r="L307" s="76">
        <v>307</v>
      </c>
      <c r="M3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7" s="71"/>
      <c r="O307" s="78" t="s">
        <v>633</v>
      </c>
      <c r="P307" s="80">
        <v>44298.29518518518</v>
      </c>
      <c r="Q307" s="78" t="s">
        <v>684</v>
      </c>
      <c r="R307" s="78"/>
      <c r="S307" s="78"/>
      <c r="T307" s="78"/>
      <c r="U307" s="80">
        <v>44298.29518518518</v>
      </c>
      <c r="V307" s="81" t="s">
        <v>1441</v>
      </c>
      <c r="W307" s="78"/>
      <c r="X307" s="78"/>
      <c r="Y307" s="84" t="s">
        <v>1938</v>
      </c>
      <c r="Z307" s="78"/>
    </row>
    <row r="308" spans="1:26" ht="15">
      <c r="A308" s="63" t="s">
        <v>368</v>
      </c>
      <c r="B308" s="63" t="s">
        <v>488</v>
      </c>
      <c r="C308" s="64"/>
      <c r="D308" s="65"/>
      <c r="E308" s="66"/>
      <c r="F308" s="67"/>
      <c r="G308" s="64"/>
      <c r="H308" s="68" t="s">
        <v>633</v>
      </c>
      <c r="I308" s="69"/>
      <c r="J308" s="69"/>
      <c r="K308" s="34" t="s">
        <v>65</v>
      </c>
      <c r="L308" s="76">
        <v>308</v>
      </c>
      <c r="M3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8" s="71"/>
      <c r="O308" s="78" t="s">
        <v>633</v>
      </c>
      <c r="P308" s="80">
        <v>44298.29518518518</v>
      </c>
      <c r="Q308" s="78" t="s">
        <v>684</v>
      </c>
      <c r="R308" s="78"/>
      <c r="S308" s="78"/>
      <c r="T308" s="78"/>
      <c r="U308" s="80">
        <v>44298.29518518518</v>
      </c>
      <c r="V308" s="81" t="s">
        <v>1441</v>
      </c>
      <c r="W308" s="78"/>
      <c r="X308" s="78"/>
      <c r="Y308" s="84" t="s">
        <v>1938</v>
      </c>
      <c r="Z308" s="78"/>
    </row>
    <row r="309" spans="1:26" ht="28.8">
      <c r="A309" s="63" t="s">
        <v>368</v>
      </c>
      <c r="B309" s="63" t="s">
        <v>535</v>
      </c>
      <c r="C309" s="64"/>
      <c r="D309" s="65"/>
      <c r="E309" s="66"/>
      <c r="F309" s="67"/>
      <c r="G309" s="64"/>
      <c r="H309" s="50" t="s">
        <v>633</v>
      </c>
      <c r="I309" s="69"/>
      <c r="J309" s="69"/>
      <c r="K309" s="34" t="s">
        <v>65</v>
      </c>
      <c r="L309" s="76">
        <v>309</v>
      </c>
      <c r="M3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9" s="71"/>
      <c r="O309" s="78" t="s">
        <v>633</v>
      </c>
      <c r="P309" s="80">
        <v>44299.591516203705</v>
      </c>
      <c r="Q309" s="78" t="s">
        <v>730</v>
      </c>
      <c r="R309" s="78"/>
      <c r="S309" s="78"/>
      <c r="T309" s="78" t="s">
        <v>1186</v>
      </c>
      <c r="U309" s="80">
        <v>44299.591516203705</v>
      </c>
      <c r="V309" s="81" t="s">
        <v>1442</v>
      </c>
      <c r="W309" s="78"/>
      <c r="X309" s="78"/>
      <c r="Y309" s="84" t="s">
        <v>1939</v>
      </c>
      <c r="Z309" s="78"/>
    </row>
    <row r="310" spans="1:26" ht="28.8">
      <c r="A310" s="63" t="s">
        <v>368</v>
      </c>
      <c r="B310" s="63" t="s">
        <v>488</v>
      </c>
      <c r="C310" s="64"/>
      <c r="D310" s="65"/>
      <c r="E310" s="66"/>
      <c r="F310" s="67"/>
      <c r="G310" s="64"/>
      <c r="H310" s="50" t="s">
        <v>633</v>
      </c>
      <c r="I310" s="69"/>
      <c r="J310" s="69"/>
      <c r="K310" s="34" t="s">
        <v>65</v>
      </c>
      <c r="L310" s="76">
        <v>310</v>
      </c>
      <c r="M3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0" s="71"/>
      <c r="O310" s="78" t="s">
        <v>633</v>
      </c>
      <c r="P310" s="80">
        <v>44299.591516203705</v>
      </c>
      <c r="Q310" s="78" t="s">
        <v>730</v>
      </c>
      <c r="R310" s="78"/>
      <c r="S310" s="78"/>
      <c r="T310" s="78" t="s">
        <v>1186</v>
      </c>
      <c r="U310" s="80">
        <v>44299.591516203705</v>
      </c>
      <c r="V310" s="81" t="s">
        <v>1442</v>
      </c>
      <c r="W310" s="78"/>
      <c r="X310" s="78"/>
      <c r="Y310" s="84" t="s">
        <v>1939</v>
      </c>
      <c r="Z310" s="78"/>
    </row>
    <row r="311" spans="1:26" ht="15">
      <c r="A311" s="63" t="s">
        <v>368</v>
      </c>
      <c r="B311" s="63" t="s">
        <v>489</v>
      </c>
      <c r="C311" s="64"/>
      <c r="D311" s="65"/>
      <c r="E311" s="66"/>
      <c r="F311" s="67"/>
      <c r="G311" s="64"/>
      <c r="H311" s="68" t="s">
        <v>633</v>
      </c>
      <c r="I311" s="69"/>
      <c r="J311" s="69"/>
      <c r="K311" s="34" t="s">
        <v>65</v>
      </c>
      <c r="L311" s="76">
        <v>311</v>
      </c>
      <c r="M3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1" s="71"/>
      <c r="O311" s="78" t="s">
        <v>633</v>
      </c>
      <c r="P311" s="80">
        <v>44300.26545138889</v>
      </c>
      <c r="Q311" s="78" t="s">
        <v>754</v>
      </c>
      <c r="R311" s="78"/>
      <c r="S311" s="78"/>
      <c r="T311" s="78" t="s">
        <v>1186</v>
      </c>
      <c r="U311" s="80">
        <v>44300.26545138889</v>
      </c>
      <c r="V311" s="81" t="s">
        <v>1443</v>
      </c>
      <c r="W311" s="78"/>
      <c r="X311" s="78"/>
      <c r="Y311" s="84" t="s">
        <v>1940</v>
      </c>
      <c r="Z311" s="78"/>
    </row>
    <row r="312" spans="1:26" ht="15">
      <c r="A312" s="63" t="s">
        <v>368</v>
      </c>
      <c r="B312" s="63" t="s">
        <v>488</v>
      </c>
      <c r="C312" s="64"/>
      <c r="D312" s="65"/>
      <c r="E312" s="66"/>
      <c r="F312" s="67"/>
      <c r="G312" s="64"/>
      <c r="H312" s="68" t="s">
        <v>633</v>
      </c>
      <c r="I312" s="69"/>
      <c r="J312" s="69"/>
      <c r="K312" s="34" t="s">
        <v>65</v>
      </c>
      <c r="L312" s="76">
        <v>312</v>
      </c>
      <c r="M3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2" s="71"/>
      <c r="O312" s="78" t="s">
        <v>633</v>
      </c>
      <c r="P312" s="80">
        <v>44300.26545138889</v>
      </c>
      <c r="Q312" s="78" t="s">
        <v>754</v>
      </c>
      <c r="R312" s="78"/>
      <c r="S312" s="78"/>
      <c r="T312" s="78" t="s">
        <v>1186</v>
      </c>
      <c r="U312" s="80">
        <v>44300.26545138889</v>
      </c>
      <c r="V312" s="81" t="s">
        <v>1443</v>
      </c>
      <c r="W312" s="78"/>
      <c r="X312" s="78"/>
      <c r="Y312" s="84" t="s">
        <v>1940</v>
      </c>
      <c r="Z312" s="78"/>
    </row>
    <row r="313" spans="1:26" ht="15">
      <c r="A313" s="63" t="s">
        <v>368</v>
      </c>
      <c r="B313" s="63" t="s">
        <v>489</v>
      </c>
      <c r="C313" s="64"/>
      <c r="D313" s="65"/>
      <c r="E313" s="66"/>
      <c r="F313" s="67"/>
      <c r="G313" s="64"/>
      <c r="H313" s="68" t="s">
        <v>633</v>
      </c>
      <c r="I313" s="69"/>
      <c r="J313" s="69"/>
      <c r="K313" s="34" t="s">
        <v>65</v>
      </c>
      <c r="L313" s="76">
        <v>313</v>
      </c>
      <c r="M3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3" s="71"/>
      <c r="O313" s="78" t="s">
        <v>633</v>
      </c>
      <c r="P313" s="80">
        <v>44300.38716435185</v>
      </c>
      <c r="Q313" s="78" t="s">
        <v>756</v>
      </c>
      <c r="R313" s="78"/>
      <c r="S313" s="78"/>
      <c r="T313" s="78"/>
      <c r="U313" s="80">
        <v>44300.38716435185</v>
      </c>
      <c r="V313" s="81" t="s">
        <v>1444</v>
      </c>
      <c r="W313" s="78"/>
      <c r="X313" s="78"/>
      <c r="Y313" s="84" t="s">
        <v>1941</v>
      </c>
      <c r="Z313" s="78"/>
    </row>
    <row r="314" spans="1:26" ht="15">
      <c r="A314" s="63" t="s">
        <v>368</v>
      </c>
      <c r="B314" s="63" t="s">
        <v>490</v>
      </c>
      <c r="C314" s="64"/>
      <c r="D314" s="65"/>
      <c r="E314" s="66"/>
      <c r="F314" s="67"/>
      <c r="G314" s="64"/>
      <c r="H314" s="68" t="s">
        <v>633</v>
      </c>
      <c r="I314" s="69"/>
      <c r="J314" s="69"/>
      <c r="K314" s="34" t="s">
        <v>65</v>
      </c>
      <c r="L314" s="76">
        <v>314</v>
      </c>
      <c r="M3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4" s="71"/>
      <c r="O314" s="78" t="s">
        <v>633</v>
      </c>
      <c r="P314" s="80">
        <v>44300.38716435185</v>
      </c>
      <c r="Q314" s="78" t="s">
        <v>756</v>
      </c>
      <c r="R314" s="78"/>
      <c r="S314" s="78"/>
      <c r="T314" s="78"/>
      <c r="U314" s="80">
        <v>44300.38716435185</v>
      </c>
      <c r="V314" s="81" t="s">
        <v>1444</v>
      </c>
      <c r="W314" s="78"/>
      <c r="X314" s="78"/>
      <c r="Y314" s="84" t="s">
        <v>1941</v>
      </c>
      <c r="Z314" s="78"/>
    </row>
    <row r="315" spans="1:26" ht="15">
      <c r="A315" s="63" t="s">
        <v>369</v>
      </c>
      <c r="B315" s="63" t="s">
        <v>489</v>
      </c>
      <c r="C315" s="64"/>
      <c r="D315" s="65"/>
      <c r="E315" s="66"/>
      <c r="F315" s="67"/>
      <c r="G315" s="64"/>
      <c r="H315" s="68" t="s">
        <v>633</v>
      </c>
      <c r="I315" s="69"/>
      <c r="J315" s="69"/>
      <c r="K315" s="34" t="s">
        <v>65</v>
      </c>
      <c r="L315" s="76">
        <v>315</v>
      </c>
      <c r="M3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5" s="71"/>
      <c r="O315" s="78" t="s">
        <v>633</v>
      </c>
      <c r="P315" s="80">
        <v>44300.38741898148</v>
      </c>
      <c r="Q315" s="78" t="s">
        <v>756</v>
      </c>
      <c r="R315" s="78"/>
      <c r="S315" s="78"/>
      <c r="T315" s="78"/>
      <c r="U315" s="80">
        <v>44300.38741898148</v>
      </c>
      <c r="V315" s="81" t="s">
        <v>1445</v>
      </c>
      <c r="W315" s="78"/>
      <c r="X315" s="78"/>
      <c r="Y315" s="84" t="s">
        <v>1942</v>
      </c>
      <c r="Z315" s="78"/>
    </row>
    <row r="316" spans="1:26" ht="15">
      <c r="A316" s="63" t="s">
        <v>369</v>
      </c>
      <c r="B316" s="63" t="s">
        <v>490</v>
      </c>
      <c r="C316" s="64"/>
      <c r="D316" s="65"/>
      <c r="E316" s="66"/>
      <c r="F316" s="67"/>
      <c r="G316" s="64"/>
      <c r="H316" s="68" t="s">
        <v>633</v>
      </c>
      <c r="I316" s="69"/>
      <c r="J316" s="69"/>
      <c r="K316" s="34" t="s">
        <v>65</v>
      </c>
      <c r="L316" s="76">
        <v>316</v>
      </c>
      <c r="M3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6" s="71"/>
      <c r="O316" s="78" t="s">
        <v>633</v>
      </c>
      <c r="P316" s="80">
        <v>44300.38741898148</v>
      </c>
      <c r="Q316" s="78" t="s">
        <v>756</v>
      </c>
      <c r="R316" s="78"/>
      <c r="S316" s="78"/>
      <c r="T316" s="78"/>
      <c r="U316" s="80">
        <v>44300.38741898148</v>
      </c>
      <c r="V316" s="81" t="s">
        <v>1445</v>
      </c>
      <c r="W316" s="78"/>
      <c r="X316" s="78"/>
      <c r="Y316" s="84" t="s">
        <v>1942</v>
      </c>
      <c r="Z316" s="78"/>
    </row>
    <row r="317" spans="1:26" ht="15">
      <c r="A317" s="63" t="s">
        <v>370</v>
      </c>
      <c r="B317" s="63" t="s">
        <v>578</v>
      </c>
      <c r="C317" s="64"/>
      <c r="D317" s="65"/>
      <c r="E317" s="66"/>
      <c r="F317" s="67"/>
      <c r="G317" s="64"/>
      <c r="H317" s="68" t="s">
        <v>633</v>
      </c>
      <c r="I317" s="69"/>
      <c r="J317" s="69"/>
      <c r="K317" s="34" t="s">
        <v>65</v>
      </c>
      <c r="L317" s="76">
        <v>317</v>
      </c>
      <c r="M3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7" s="71"/>
      <c r="O317" s="78" t="s">
        <v>633</v>
      </c>
      <c r="P317" s="80">
        <v>44300.417650462965</v>
      </c>
      <c r="Q317" s="78" t="s">
        <v>757</v>
      </c>
      <c r="R317" s="81" t="s">
        <v>1019</v>
      </c>
      <c r="S317" s="78" t="s">
        <v>1169</v>
      </c>
      <c r="T317" s="78"/>
      <c r="U317" s="80">
        <v>44300.417650462965</v>
      </c>
      <c r="V317" s="81" t="s">
        <v>1446</v>
      </c>
      <c r="W317" s="78"/>
      <c r="X317" s="78"/>
      <c r="Y317" s="84" t="s">
        <v>1943</v>
      </c>
      <c r="Z317" s="84" t="s">
        <v>2250</v>
      </c>
    </row>
    <row r="318" spans="1:26" ht="15">
      <c r="A318" s="63" t="s">
        <v>370</v>
      </c>
      <c r="B318" s="63" t="s">
        <v>470</v>
      </c>
      <c r="C318" s="64"/>
      <c r="D318" s="65"/>
      <c r="E318" s="66"/>
      <c r="F318" s="67"/>
      <c r="G318" s="64"/>
      <c r="H318" s="68" t="s">
        <v>632</v>
      </c>
      <c r="I318" s="69"/>
      <c r="J318" s="69"/>
      <c r="K318" s="34" t="s">
        <v>65</v>
      </c>
      <c r="L318" s="76">
        <v>318</v>
      </c>
      <c r="M3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8" s="71"/>
      <c r="O318" s="78" t="s">
        <v>632</v>
      </c>
      <c r="P318" s="80">
        <v>44300.417650462965</v>
      </c>
      <c r="Q318" s="78" t="s">
        <v>757</v>
      </c>
      <c r="R318" s="81" t="s">
        <v>1019</v>
      </c>
      <c r="S318" s="78" t="s">
        <v>1169</v>
      </c>
      <c r="T318" s="78"/>
      <c r="U318" s="80">
        <v>44300.417650462965</v>
      </c>
      <c r="V318" s="81" t="s">
        <v>1446</v>
      </c>
      <c r="W318" s="78"/>
      <c r="X318" s="78"/>
      <c r="Y318" s="84" t="s">
        <v>1943</v>
      </c>
      <c r="Z318" s="84" t="s">
        <v>2250</v>
      </c>
    </row>
    <row r="319" spans="1:26" ht="15">
      <c r="A319" s="63" t="s">
        <v>371</v>
      </c>
      <c r="B319" s="63" t="s">
        <v>489</v>
      </c>
      <c r="C319" s="64"/>
      <c r="D319" s="65"/>
      <c r="E319" s="66"/>
      <c r="F319" s="67"/>
      <c r="G319" s="64"/>
      <c r="H319" s="68" t="s">
        <v>633</v>
      </c>
      <c r="I319" s="69"/>
      <c r="J319" s="69"/>
      <c r="K319" s="34" t="s">
        <v>65</v>
      </c>
      <c r="L319" s="76">
        <v>319</v>
      </c>
      <c r="M3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9" s="71"/>
      <c r="O319" s="78" t="s">
        <v>633</v>
      </c>
      <c r="P319" s="80">
        <v>44300.42517361111</v>
      </c>
      <c r="Q319" s="78" t="s">
        <v>756</v>
      </c>
      <c r="R319" s="78"/>
      <c r="S319" s="78"/>
      <c r="T319" s="78"/>
      <c r="U319" s="80">
        <v>44300.42517361111</v>
      </c>
      <c r="V319" s="81" t="s">
        <v>1447</v>
      </c>
      <c r="W319" s="78"/>
      <c r="X319" s="78"/>
      <c r="Y319" s="84" t="s">
        <v>1944</v>
      </c>
      <c r="Z319" s="78"/>
    </row>
    <row r="320" spans="1:26" ht="15">
      <c r="A320" s="63" t="s">
        <v>371</v>
      </c>
      <c r="B320" s="63" t="s">
        <v>490</v>
      </c>
      <c r="C320" s="64"/>
      <c r="D320" s="65"/>
      <c r="E320" s="66"/>
      <c r="F320" s="67"/>
      <c r="G320" s="64"/>
      <c r="H320" s="68" t="s">
        <v>633</v>
      </c>
      <c r="I320" s="69"/>
      <c r="J320" s="69"/>
      <c r="K320" s="34" t="s">
        <v>65</v>
      </c>
      <c r="L320" s="76">
        <v>320</v>
      </c>
      <c r="M3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0" s="71"/>
      <c r="O320" s="78" t="s">
        <v>633</v>
      </c>
      <c r="P320" s="80">
        <v>44300.42517361111</v>
      </c>
      <c r="Q320" s="78" t="s">
        <v>756</v>
      </c>
      <c r="R320" s="78"/>
      <c r="S320" s="78"/>
      <c r="T320" s="78"/>
      <c r="U320" s="80">
        <v>44300.42517361111</v>
      </c>
      <c r="V320" s="81" t="s">
        <v>1447</v>
      </c>
      <c r="W320" s="78"/>
      <c r="X320" s="78"/>
      <c r="Y320" s="84" t="s">
        <v>1944</v>
      </c>
      <c r="Z320" s="78"/>
    </row>
    <row r="321" spans="1:26" ht="15">
      <c r="A321" s="63" t="s">
        <v>372</v>
      </c>
      <c r="B321" s="63" t="s">
        <v>579</v>
      </c>
      <c r="C321" s="64"/>
      <c r="D321" s="65"/>
      <c r="E321" s="66"/>
      <c r="F321" s="67"/>
      <c r="G321" s="64"/>
      <c r="H321" s="68" t="s">
        <v>632</v>
      </c>
      <c r="I321" s="69"/>
      <c r="J321" s="69"/>
      <c r="K321" s="34" t="s">
        <v>65</v>
      </c>
      <c r="L321" s="76">
        <v>321</v>
      </c>
      <c r="M3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1" s="71"/>
      <c r="O321" s="78" t="s">
        <v>632</v>
      </c>
      <c r="P321" s="80">
        <v>44300.440567129626</v>
      </c>
      <c r="Q321" s="78" t="s">
        <v>758</v>
      </c>
      <c r="R321" s="81" t="s">
        <v>1020</v>
      </c>
      <c r="S321" s="78" t="s">
        <v>1169</v>
      </c>
      <c r="T321" s="78" t="s">
        <v>1204</v>
      </c>
      <c r="U321" s="80">
        <v>44300.440567129626</v>
      </c>
      <c r="V321" s="81" t="s">
        <v>1448</v>
      </c>
      <c r="W321" s="78"/>
      <c r="X321" s="78"/>
      <c r="Y321" s="84" t="s">
        <v>1945</v>
      </c>
      <c r="Z321" s="84" t="s">
        <v>2251</v>
      </c>
    </row>
    <row r="322" spans="1:26" ht="15">
      <c r="A322" s="63" t="s">
        <v>373</v>
      </c>
      <c r="B322" s="63" t="s">
        <v>489</v>
      </c>
      <c r="C322" s="64"/>
      <c r="D322" s="65"/>
      <c r="E322" s="66"/>
      <c r="F322" s="67"/>
      <c r="G322" s="64"/>
      <c r="H322" s="68" t="s">
        <v>633</v>
      </c>
      <c r="I322" s="69"/>
      <c r="J322" s="69"/>
      <c r="K322" s="34" t="s">
        <v>65</v>
      </c>
      <c r="L322" s="76">
        <v>322</v>
      </c>
      <c r="M3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2" s="71"/>
      <c r="O322" s="78" t="s">
        <v>633</v>
      </c>
      <c r="P322" s="80">
        <v>44300.44341435185</v>
      </c>
      <c r="Q322" s="78" t="s">
        <v>754</v>
      </c>
      <c r="R322" s="78"/>
      <c r="S322" s="78"/>
      <c r="T322" s="78" t="s">
        <v>1186</v>
      </c>
      <c r="U322" s="80">
        <v>44300.44341435185</v>
      </c>
      <c r="V322" s="81" t="s">
        <v>1449</v>
      </c>
      <c r="W322" s="78"/>
      <c r="X322" s="78"/>
      <c r="Y322" s="84" t="s">
        <v>1946</v>
      </c>
      <c r="Z322" s="78"/>
    </row>
    <row r="323" spans="1:26" ht="15">
      <c r="A323" s="63" t="s">
        <v>373</v>
      </c>
      <c r="B323" s="63" t="s">
        <v>488</v>
      </c>
      <c r="C323" s="64"/>
      <c r="D323" s="65"/>
      <c r="E323" s="66"/>
      <c r="F323" s="67"/>
      <c r="G323" s="64"/>
      <c r="H323" s="68" t="s">
        <v>633</v>
      </c>
      <c r="I323" s="69"/>
      <c r="J323" s="69"/>
      <c r="K323" s="34" t="s">
        <v>65</v>
      </c>
      <c r="L323" s="76">
        <v>323</v>
      </c>
      <c r="M3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3" s="71"/>
      <c r="O323" s="78" t="s">
        <v>633</v>
      </c>
      <c r="P323" s="80">
        <v>44300.44341435185</v>
      </c>
      <c r="Q323" s="78" t="s">
        <v>754</v>
      </c>
      <c r="R323" s="78"/>
      <c r="S323" s="78"/>
      <c r="T323" s="78" t="s">
        <v>1186</v>
      </c>
      <c r="U323" s="80">
        <v>44300.44341435185</v>
      </c>
      <c r="V323" s="81" t="s">
        <v>1449</v>
      </c>
      <c r="W323" s="78"/>
      <c r="X323" s="78"/>
      <c r="Y323" s="84" t="s">
        <v>1946</v>
      </c>
      <c r="Z323" s="78"/>
    </row>
    <row r="324" spans="1:26" ht="15">
      <c r="A324" s="63" t="s">
        <v>374</v>
      </c>
      <c r="B324" s="63" t="s">
        <v>489</v>
      </c>
      <c r="C324" s="64"/>
      <c r="D324" s="65"/>
      <c r="E324" s="66"/>
      <c r="F324" s="67"/>
      <c r="G324" s="64"/>
      <c r="H324" s="68" t="s">
        <v>633</v>
      </c>
      <c r="I324" s="69"/>
      <c r="J324" s="69"/>
      <c r="K324" s="34" t="s">
        <v>65</v>
      </c>
      <c r="L324" s="76">
        <v>324</v>
      </c>
      <c r="M3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4" s="71"/>
      <c r="O324" s="78" t="s">
        <v>633</v>
      </c>
      <c r="P324" s="80">
        <v>44300.493125</v>
      </c>
      <c r="Q324" s="78" t="s">
        <v>754</v>
      </c>
      <c r="R324" s="78"/>
      <c r="S324" s="78"/>
      <c r="T324" s="78" t="s">
        <v>1186</v>
      </c>
      <c r="U324" s="80">
        <v>44300.493125</v>
      </c>
      <c r="V324" s="81" t="s">
        <v>1450</v>
      </c>
      <c r="W324" s="78"/>
      <c r="X324" s="78"/>
      <c r="Y324" s="84" t="s">
        <v>1947</v>
      </c>
      <c r="Z324" s="78"/>
    </row>
    <row r="325" spans="1:26" ht="15">
      <c r="A325" s="63" t="s">
        <v>374</v>
      </c>
      <c r="B325" s="63" t="s">
        <v>488</v>
      </c>
      <c r="C325" s="64"/>
      <c r="D325" s="65"/>
      <c r="E325" s="66"/>
      <c r="F325" s="67"/>
      <c r="G325" s="64"/>
      <c r="H325" s="68" t="s">
        <v>633</v>
      </c>
      <c r="I325" s="69"/>
      <c r="J325" s="69"/>
      <c r="K325" s="34" t="s">
        <v>65</v>
      </c>
      <c r="L325" s="76">
        <v>325</v>
      </c>
      <c r="M3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5" s="71"/>
      <c r="O325" s="78" t="s">
        <v>633</v>
      </c>
      <c r="P325" s="80">
        <v>44300.493125</v>
      </c>
      <c r="Q325" s="78" t="s">
        <v>754</v>
      </c>
      <c r="R325" s="78"/>
      <c r="S325" s="78"/>
      <c r="T325" s="78" t="s">
        <v>1186</v>
      </c>
      <c r="U325" s="80">
        <v>44300.493125</v>
      </c>
      <c r="V325" s="81" t="s">
        <v>1450</v>
      </c>
      <c r="W325" s="78"/>
      <c r="X325" s="78"/>
      <c r="Y325" s="84" t="s">
        <v>1947</v>
      </c>
      <c r="Z325" s="78"/>
    </row>
    <row r="326" spans="1:26" ht="15">
      <c r="A326" s="63" t="s">
        <v>375</v>
      </c>
      <c r="B326" s="63" t="s">
        <v>375</v>
      </c>
      <c r="C326" s="64"/>
      <c r="D326" s="65"/>
      <c r="E326" s="66"/>
      <c r="F326" s="67"/>
      <c r="G326" s="64"/>
      <c r="H326" s="68" t="s">
        <v>178</v>
      </c>
      <c r="I326" s="69"/>
      <c r="J326" s="69"/>
      <c r="K326" s="34" t="s">
        <v>65</v>
      </c>
      <c r="L326" s="76">
        <v>326</v>
      </c>
      <c r="M3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6" s="71"/>
      <c r="O326" s="78" t="s">
        <v>178</v>
      </c>
      <c r="P326" s="80">
        <v>44300.49444444444</v>
      </c>
      <c r="Q326" s="78" t="s">
        <v>759</v>
      </c>
      <c r="R326" s="81" t="s">
        <v>1021</v>
      </c>
      <c r="S326" s="78" t="s">
        <v>1174</v>
      </c>
      <c r="T326" s="78"/>
      <c r="U326" s="80">
        <v>44300.49444444444</v>
      </c>
      <c r="V326" s="81" t="s">
        <v>1451</v>
      </c>
      <c r="W326" s="78"/>
      <c r="X326" s="78"/>
      <c r="Y326" s="84" t="s">
        <v>1948</v>
      </c>
      <c r="Z326" s="78"/>
    </row>
    <row r="327" spans="1:26" ht="28.8">
      <c r="A327" s="63" t="s">
        <v>376</v>
      </c>
      <c r="B327" s="63" t="s">
        <v>562</v>
      </c>
      <c r="C327" s="64"/>
      <c r="D327" s="65"/>
      <c r="E327" s="66"/>
      <c r="F327" s="67"/>
      <c r="G327" s="64"/>
      <c r="H327" s="50" t="s">
        <v>633</v>
      </c>
      <c r="I327" s="69"/>
      <c r="J327" s="69"/>
      <c r="K327" s="34" t="s">
        <v>65</v>
      </c>
      <c r="L327" s="76">
        <v>327</v>
      </c>
      <c r="M3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7" s="71"/>
      <c r="O327" s="78" t="s">
        <v>633</v>
      </c>
      <c r="P327" s="80">
        <v>44300.53028935185</v>
      </c>
      <c r="Q327" s="78" t="s">
        <v>760</v>
      </c>
      <c r="R327" s="81" t="s">
        <v>1022</v>
      </c>
      <c r="S327" s="78" t="s">
        <v>1169</v>
      </c>
      <c r="T327" s="78"/>
      <c r="U327" s="80">
        <v>44300.53028935185</v>
      </c>
      <c r="V327" s="81" t="s">
        <v>1452</v>
      </c>
      <c r="W327" s="78"/>
      <c r="X327" s="78"/>
      <c r="Y327" s="84" t="s">
        <v>1949</v>
      </c>
      <c r="Z327" s="84" t="s">
        <v>2252</v>
      </c>
    </row>
    <row r="328" spans="1:26" ht="28.8">
      <c r="A328" s="63" t="s">
        <v>376</v>
      </c>
      <c r="B328" s="63" t="s">
        <v>580</v>
      </c>
      <c r="C328" s="64"/>
      <c r="D328" s="65"/>
      <c r="E328" s="66"/>
      <c r="F328" s="67"/>
      <c r="G328" s="64"/>
      <c r="H328" s="50" t="s">
        <v>632</v>
      </c>
      <c r="I328" s="69"/>
      <c r="J328" s="69"/>
      <c r="K328" s="34" t="s">
        <v>65</v>
      </c>
      <c r="L328" s="76">
        <v>328</v>
      </c>
      <c r="M3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8" s="71"/>
      <c r="O328" s="78" t="s">
        <v>632</v>
      </c>
      <c r="P328" s="80">
        <v>44300.53028935185</v>
      </c>
      <c r="Q328" s="78" t="s">
        <v>760</v>
      </c>
      <c r="R328" s="81" t="s">
        <v>1022</v>
      </c>
      <c r="S328" s="78" t="s">
        <v>1169</v>
      </c>
      <c r="T328" s="78"/>
      <c r="U328" s="80">
        <v>44300.53028935185</v>
      </c>
      <c r="V328" s="81" t="s">
        <v>1452</v>
      </c>
      <c r="W328" s="78"/>
      <c r="X328" s="78"/>
      <c r="Y328" s="84" t="s">
        <v>1949</v>
      </c>
      <c r="Z328" s="84" t="s">
        <v>2252</v>
      </c>
    </row>
    <row r="329" spans="1:26" ht="28.8">
      <c r="A329" s="63" t="s">
        <v>377</v>
      </c>
      <c r="B329" s="63" t="s">
        <v>483</v>
      </c>
      <c r="C329" s="64"/>
      <c r="D329" s="65"/>
      <c r="E329" s="66"/>
      <c r="F329" s="67"/>
      <c r="G329" s="64"/>
      <c r="H329" s="50" t="s">
        <v>633</v>
      </c>
      <c r="I329" s="69"/>
      <c r="J329" s="69"/>
      <c r="K329" s="34" t="s">
        <v>65</v>
      </c>
      <c r="L329" s="76">
        <v>329</v>
      </c>
      <c r="M3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9" s="71"/>
      <c r="O329" s="78" t="s">
        <v>633</v>
      </c>
      <c r="P329" s="80">
        <v>44300.53787037037</v>
      </c>
      <c r="Q329" s="78" t="s">
        <v>761</v>
      </c>
      <c r="R329" s="78"/>
      <c r="S329" s="78"/>
      <c r="T329" s="78"/>
      <c r="U329" s="80">
        <v>44300.53787037037</v>
      </c>
      <c r="V329" s="81" t="s">
        <v>1453</v>
      </c>
      <c r="W329" s="78"/>
      <c r="X329" s="78"/>
      <c r="Y329" s="84" t="s">
        <v>1950</v>
      </c>
      <c r="Z329" s="78"/>
    </row>
    <row r="330" spans="1:26" ht="28.8">
      <c r="A330" s="63" t="s">
        <v>378</v>
      </c>
      <c r="B330" s="63" t="s">
        <v>483</v>
      </c>
      <c r="C330" s="64"/>
      <c r="D330" s="65"/>
      <c r="E330" s="66"/>
      <c r="F330" s="67"/>
      <c r="G330" s="64"/>
      <c r="H330" s="50" t="s">
        <v>633</v>
      </c>
      <c r="I330" s="69"/>
      <c r="J330" s="69"/>
      <c r="K330" s="34" t="s">
        <v>65</v>
      </c>
      <c r="L330" s="76">
        <v>330</v>
      </c>
      <c r="M3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0" s="71"/>
      <c r="O330" s="78" t="s">
        <v>633</v>
      </c>
      <c r="P330" s="80">
        <v>44300.53790509259</v>
      </c>
      <c r="Q330" s="78" t="s">
        <v>761</v>
      </c>
      <c r="R330" s="78"/>
      <c r="S330" s="78"/>
      <c r="T330" s="78"/>
      <c r="U330" s="80">
        <v>44300.53790509259</v>
      </c>
      <c r="V330" s="81" t="s">
        <v>1454</v>
      </c>
      <c r="W330" s="78"/>
      <c r="X330" s="78"/>
      <c r="Y330" s="84" t="s">
        <v>1951</v>
      </c>
      <c r="Z330" s="78"/>
    </row>
    <row r="331" spans="1:26" ht="28.8">
      <c r="A331" s="63" t="s">
        <v>379</v>
      </c>
      <c r="B331" s="63" t="s">
        <v>483</v>
      </c>
      <c r="C331" s="64"/>
      <c r="D331" s="65"/>
      <c r="E331" s="66"/>
      <c r="F331" s="67"/>
      <c r="G331" s="64"/>
      <c r="H331" s="50" t="s">
        <v>633</v>
      </c>
      <c r="I331" s="69"/>
      <c r="J331" s="69"/>
      <c r="K331" s="34" t="s">
        <v>65</v>
      </c>
      <c r="L331" s="76">
        <v>331</v>
      </c>
      <c r="M3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1" s="71"/>
      <c r="O331" s="78" t="s">
        <v>633</v>
      </c>
      <c r="P331" s="80">
        <v>44300.53795138889</v>
      </c>
      <c r="Q331" s="78" t="s">
        <v>761</v>
      </c>
      <c r="R331" s="78"/>
      <c r="S331" s="78"/>
      <c r="T331" s="78"/>
      <c r="U331" s="80">
        <v>44300.53795138889</v>
      </c>
      <c r="V331" s="81" t="s">
        <v>1455</v>
      </c>
      <c r="W331" s="78"/>
      <c r="X331" s="78"/>
      <c r="Y331" s="84" t="s">
        <v>1952</v>
      </c>
      <c r="Z331" s="78"/>
    </row>
    <row r="332" spans="1:26" ht="28.8">
      <c r="A332" s="63" t="s">
        <v>380</v>
      </c>
      <c r="B332" s="63" t="s">
        <v>483</v>
      </c>
      <c r="C332" s="64"/>
      <c r="D332" s="65"/>
      <c r="E332" s="66"/>
      <c r="F332" s="67"/>
      <c r="G332" s="64"/>
      <c r="H332" s="50" t="s">
        <v>633</v>
      </c>
      <c r="I332" s="69"/>
      <c r="J332" s="69"/>
      <c r="K332" s="34" t="s">
        <v>65</v>
      </c>
      <c r="L332" s="76">
        <v>332</v>
      </c>
      <c r="M3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2" s="71"/>
      <c r="O332" s="78" t="s">
        <v>633</v>
      </c>
      <c r="P332" s="80">
        <v>44300.53869212963</v>
      </c>
      <c r="Q332" s="78" t="s">
        <v>761</v>
      </c>
      <c r="R332" s="78"/>
      <c r="S332" s="78"/>
      <c r="T332" s="78"/>
      <c r="U332" s="80">
        <v>44300.53869212963</v>
      </c>
      <c r="V332" s="81" t="s">
        <v>1456</v>
      </c>
      <c r="W332" s="78"/>
      <c r="X332" s="78"/>
      <c r="Y332" s="84" t="s">
        <v>1953</v>
      </c>
      <c r="Z332" s="78"/>
    </row>
    <row r="333" spans="1:26" ht="28.8">
      <c r="A333" s="63" t="s">
        <v>381</v>
      </c>
      <c r="B333" s="63" t="s">
        <v>483</v>
      </c>
      <c r="C333" s="64"/>
      <c r="D333" s="65"/>
      <c r="E333" s="66"/>
      <c r="F333" s="67"/>
      <c r="G333" s="64"/>
      <c r="H333" s="50" t="s">
        <v>633</v>
      </c>
      <c r="I333" s="69"/>
      <c r="J333" s="69"/>
      <c r="K333" s="34" t="s">
        <v>65</v>
      </c>
      <c r="L333" s="76">
        <v>333</v>
      </c>
      <c r="M3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3" s="71"/>
      <c r="O333" s="78" t="s">
        <v>633</v>
      </c>
      <c r="P333" s="80">
        <v>44300.53894675926</v>
      </c>
      <c r="Q333" s="78" t="s">
        <v>761</v>
      </c>
      <c r="R333" s="78"/>
      <c r="S333" s="78"/>
      <c r="T333" s="78"/>
      <c r="U333" s="80">
        <v>44300.53894675926</v>
      </c>
      <c r="V333" s="81" t="s">
        <v>1457</v>
      </c>
      <c r="W333" s="78"/>
      <c r="X333" s="78"/>
      <c r="Y333" s="84" t="s">
        <v>1954</v>
      </c>
      <c r="Z333" s="78"/>
    </row>
    <row r="334" spans="1:26" ht="28.8">
      <c r="A334" s="63" t="s">
        <v>382</v>
      </c>
      <c r="B334" s="63" t="s">
        <v>483</v>
      </c>
      <c r="C334" s="64"/>
      <c r="D334" s="65"/>
      <c r="E334" s="66"/>
      <c r="F334" s="67"/>
      <c r="G334" s="64"/>
      <c r="H334" s="50" t="s">
        <v>633</v>
      </c>
      <c r="I334" s="69"/>
      <c r="J334" s="69"/>
      <c r="K334" s="34" t="s">
        <v>65</v>
      </c>
      <c r="L334" s="76">
        <v>334</v>
      </c>
      <c r="M3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4" s="71"/>
      <c r="O334" s="78" t="s">
        <v>633</v>
      </c>
      <c r="P334" s="80">
        <v>44300.54079861111</v>
      </c>
      <c r="Q334" s="78" t="s">
        <v>761</v>
      </c>
      <c r="R334" s="78"/>
      <c r="S334" s="78"/>
      <c r="T334" s="78"/>
      <c r="U334" s="80">
        <v>44300.54079861111</v>
      </c>
      <c r="V334" s="81" t="s">
        <v>1458</v>
      </c>
      <c r="W334" s="78"/>
      <c r="X334" s="78"/>
      <c r="Y334" s="84" t="s">
        <v>1955</v>
      </c>
      <c r="Z334" s="78"/>
    </row>
    <row r="335" spans="1:26" ht="15">
      <c r="A335" s="63" t="s">
        <v>383</v>
      </c>
      <c r="B335" s="63" t="s">
        <v>383</v>
      </c>
      <c r="C335" s="64"/>
      <c r="D335" s="65"/>
      <c r="E335" s="66"/>
      <c r="F335" s="67"/>
      <c r="G335" s="64"/>
      <c r="H335" s="50" t="s">
        <v>178</v>
      </c>
      <c r="I335" s="69"/>
      <c r="J335" s="69"/>
      <c r="K335" s="34" t="s">
        <v>65</v>
      </c>
      <c r="L335" s="76">
        <v>335</v>
      </c>
      <c r="M3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5" s="71"/>
      <c r="O335" s="78" t="s">
        <v>178</v>
      </c>
      <c r="P335" s="80">
        <v>44297.86109953704</v>
      </c>
      <c r="Q335" s="78" t="s">
        <v>762</v>
      </c>
      <c r="R335" s="78" t="s">
        <v>1023</v>
      </c>
      <c r="S335" s="78" t="s">
        <v>1179</v>
      </c>
      <c r="T335" s="78"/>
      <c r="U335" s="80">
        <v>44297.86109953704</v>
      </c>
      <c r="V335" s="81" t="s">
        <v>1459</v>
      </c>
      <c r="W335" s="78"/>
      <c r="X335" s="78"/>
      <c r="Y335" s="84" t="s">
        <v>1956</v>
      </c>
      <c r="Z335" s="78"/>
    </row>
    <row r="336" spans="1:26" ht="28.8">
      <c r="A336" s="63" t="s">
        <v>383</v>
      </c>
      <c r="B336" s="63" t="s">
        <v>483</v>
      </c>
      <c r="C336" s="64"/>
      <c r="D336" s="65"/>
      <c r="E336" s="66"/>
      <c r="F336" s="67"/>
      <c r="G336" s="64"/>
      <c r="H336" s="50" t="s">
        <v>633</v>
      </c>
      <c r="I336" s="69"/>
      <c r="J336" s="69"/>
      <c r="K336" s="34" t="s">
        <v>65</v>
      </c>
      <c r="L336" s="76">
        <v>336</v>
      </c>
      <c r="M3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6" s="71"/>
      <c r="O336" s="78" t="s">
        <v>633</v>
      </c>
      <c r="P336" s="80">
        <v>44300.54644675926</v>
      </c>
      <c r="Q336" s="78" t="s">
        <v>761</v>
      </c>
      <c r="R336" s="78"/>
      <c r="S336" s="78"/>
      <c r="T336" s="78"/>
      <c r="U336" s="80">
        <v>44300.54644675926</v>
      </c>
      <c r="V336" s="81" t="s">
        <v>1460</v>
      </c>
      <c r="W336" s="78"/>
      <c r="X336" s="78"/>
      <c r="Y336" s="84" t="s">
        <v>1957</v>
      </c>
      <c r="Z336" s="78"/>
    </row>
    <row r="337" spans="1:26" ht="28.8">
      <c r="A337" s="63" t="s">
        <v>384</v>
      </c>
      <c r="B337" s="63" t="s">
        <v>483</v>
      </c>
      <c r="C337" s="64"/>
      <c r="D337" s="65"/>
      <c r="E337" s="66"/>
      <c r="F337" s="67"/>
      <c r="G337" s="64"/>
      <c r="H337" s="50" t="s">
        <v>633</v>
      </c>
      <c r="I337" s="69"/>
      <c r="J337" s="69"/>
      <c r="K337" s="34" t="s">
        <v>65</v>
      </c>
      <c r="L337" s="76">
        <v>337</v>
      </c>
      <c r="M3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7" s="71"/>
      <c r="O337" s="78" t="s">
        <v>633</v>
      </c>
      <c r="P337" s="80">
        <v>44300.547997685186</v>
      </c>
      <c r="Q337" s="78" t="s">
        <v>761</v>
      </c>
      <c r="R337" s="78"/>
      <c r="S337" s="78"/>
      <c r="T337" s="78"/>
      <c r="U337" s="80">
        <v>44300.547997685186</v>
      </c>
      <c r="V337" s="81" t="s">
        <v>1461</v>
      </c>
      <c r="W337" s="78"/>
      <c r="X337" s="78"/>
      <c r="Y337" s="84" t="s">
        <v>1958</v>
      </c>
      <c r="Z337" s="78"/>
    </row>
    <row r="338" spans="1:26" ht="28.8">
      <c r="A338" s="63" t="s">
        <v>385</v>
      </c>
      <c r="B338" s="63" t="s">
        <v>483</v>
      </c>
      <c r="C338" s="64"/>
      <c r="D338" s="65"/>
      <c r="E338" s="66"/>
      <c r="F338" s="67"/>
      <c r="G338" s="64"/>
      <c r="H338" s="50" t="s">
        <v>633</v>
      </c>
      <c r="I338" s="69"/>
      <c r="J338" s="69"/>
      <c r="K338" s="34" t="s">
        <v>65</v>
      </c>
      <c r="L338" s="76">
        <v>338</v>
      </c>
      <c r="M3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8" s="71"/>
      <c r="O338" s="78" t="s">
        <v>633</v>
      </c>
      <c r="P338" s="80">
        <v>44300.54918981482</v>
      </c>
      <c r="Q338" s="78" t="s">
        <v>761</v>
      </c>
      <c r="R338" s="78"/>
      <c r="S338" s="78"/>
      <c r="T338" s="78"/>
      <c r="U338" s="80">
        <v>44300.54918981482</v>
      </c>
      <c r="V338" s="81" t="s">
        <v>1462</v>
      </c>
      <c r="W338" s="78"/>
      <c r="X338" s="78"/>
      <c r="Y338" s="84" t="s">
        <v>1959</v>
      </c>
      <c r="Z338" s="78"/>
    </row>
    <row r="339" spans="1:26" ht="28.8">
      <c r="A339" s="63" t="s">
        <v>386</v>
      </c>
      <c r="B339" s="63" t="s">
        <v>483</v>
      </c>
      <c r="C339" s="64"/>
      <c r="D339" s="65"/>
      <c r="E339" s="66"/>
      <c r="F339" s="67"/>
      <c r="G339" s="64"/>
      <c r="H339" s="50" t="s">
        <v>633</v>
      </c>
      <c r="I339" s="69"/>
      <c r="J339" s="69"/>
      <c r="K339" s="34" t="s">
        <v>65</v>
      </c>
      <c r="L339" s="76">
        <v>339</v>
      </c>
      <c r="M3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9" s="71"/>
      <c r="O339" s="78" t="s">
        <v>633</v>
      </c>
      <c r="P339" s="80">
        <v>44300.55075231481</v>
      </c>
      <c r="Q339" s="78" t="s">
        <v>761</v>
      </c>
      <c r="R339" s="78"/>
      <c r="S339" s="78"/>
      <c r="T339" s="78"/>
      <c r="U339" s="80">
        <v>44300.55075231481</v>
      </c>
      <c r="V339" s="81" t="s">
        <v>1463</v>
      </c>
      <c r="W339" s="78"/>
      <c r="X339" s="78"/>
      <c r="Y339" s="84" t="s">
        <v>1960</v>
      </c>
      <c r="Z339" s="78"/>
    </row>
    <row r="340" spans="1:26" ht="28.8">
      <c r="A340" s="63" t="s">
        <v>387</v>
      </c>
      <c r="B340" s="63" t="s">
        <v>483</v>
      </c>
      <c r="C340" s="64"/>
      <c r="D340" s="65"/>
      <c r="E340" s="66"/>
      <c r="F340" s="67"/>
      <c r="G340" s="64"/>
      <c r="H340" s="50" t="s">
        <v>633</v>
      </c>
      <c r="I340" s="69"/>
      <c r="J340" s="69"/>
      <c r="K340" s="34" t="s">
        <v>65</v>
      </c>
      <c r="L340" s="76">
        <v>340</v>
      </c>
      <c r="M3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0" s="71"/>
      <c r="O340" s="78" t="s">
        <v>633</v>
      </c>
      <c r="P340" s="80">
        <v>44300.557534722226</v>
      </c>
      <c r="Q340" s="78" t="s">
        <v>761</v>
      </c>
      <c r="R340" s="78"/>
      <c r="S340" s="78"/>
      <c r="T340" s="78"/>
      <c r="U340" s="80">
        <v>44300.557534722226</v>
      </c>
      <c r="V340" s="81" t="s">
        <v>1464</v>
      </c>
      <c r="W340" s="78"/>
      <c r="X340" s="78"/>
      <c r="Y340" s="84" t="s">
        <v>1961</v>
      </c>
      <c r="Z340" s="78"/>
    </row>
    <row r="341" spans="1:26" ht="28.8">
      <c r="A341" s="63" t="s">
        <v>388</v>
      </c>
      <c r="B341" s="63" t="s">
        <v>483</v>
      </c>
      <c r="C341" s="64"/>
      <c r="D341" s="65"/>
      <c r="E341" s="66"/>
      <c r="F341" s="67"/>
      <c r="G341" s="64"/>
      <c r="H341" s="50" t="s">
        <v>633</v>
      </c>
      <c r="I341" s="69"/>
      <c r="J341" s="69"/>
      <c r="K341" s="34" t="s">
        <v>65</v>
      </c>
      <c r="L341" s="76">
        <v>341</v>
      </c>
      <c r="M3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1" s="71"/>
      <c r="O341" s="78" t="s">
        <v>633</v>
      </c>
      <c r="P341" s="80">
        <v>44300.56133101852</v>
      </c>
      <c r="Q341" s="78" t="s">
        <v>761</v>
      </c>
      <c r="R341" s="78"/>
      <c r="S341" s="78"/>
      <c r="T341" s="78"/>
      <c r="U341" s="80">
        <v>44300.56133101852</v>
      </c>
      <c r="V341" s="81" t="s">
        <v>1465</v>
      </c>
      <c r="W341" s="78"/>
      <c r="X341" s="78"/>
      <c r="Y341" s="84" t="s">
        <v>1962</v>
      </c>
      <c r="Z341" s="78"/>
    </row>
    <row r="342" spans="1:26" ht="28.8">
      <c r="A342" s="63" t="s">
        <v>389</v>
      </c>
      <c r="B342" s="63" t="s">
        <v>483</v>
      </c>
      <c r="C342" s="64"/>
      <c r="D342" s="65"/>
      <c r="E342" s="66"/>
      <c r="F342" s="67"/>
      <c r="G342" s="64"/>
      <c r="H342" s="50" t="s">
        <v>633</v>
      </c>
      <c r="I342" s="69"/>
      <c r="J342" s="69"/>
      <c r="K342" s="34" t="s">
        <v>65</v>
      </c>
      <c r="L342" s="76">
        <v>342</v>
      </c>
      <c r="M3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2" s="71"/>
      <c r="O342" s="78" t="s">
        <v>633</v>
      </c>
      <c r="P342" s="80">
        <v>44300.5796875</v>
      </c>
      <c r="Q342" s="78" t="s">
        <v>761</v>
      </c>
      <c r="R342" s="78"/>
      <c r="S342" s="78"/>
      <c r="T342" s="78"/>
      <c r="U342" s="80">
        <v>44300.5796875</v>
      </c>
      <c r="V342" s="81" t="s">
        <v>1466</v>
      </c>
      <c r="W342" s="78"/>
      <c r="X342" s="78"/>
      <c r="Y342" s="84" t="s">
        <v>1963</v>
      </c>
      <c r="Z342" s="78"/>
    </row>
    <row r="343" spans="1:26" ht="28.8">
      <c r="A343" s="63" t="s">
        <v>390</v>
      </c>
      <c r="B343" s="63" t="s">
        <v>483</v>
      </c>
      <c r="C343" s="64"/>
      <c r="D343" s="65"/>
      <c r="E343" s="66"/>
      <c r="F343" s="67"/>
      <c r="G343" s="64"/>
      <c r="H343" s="50" t="s">
        <v>633</v>
      </c>
      <c r="I343" s="69"/>
      <c r="J343" s="69"/>
      <c r="K343" s="34" t="s">
        <v>65</v>
      </c>
      <c r="L343" s="76">
        <v>343</v>
      </c>
      <c r="M3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3" s="71"/>
      <c r="O343" s="78" t="s">
        <v>633</v>
      </c>
      <c r="P343" s="80">
        <v>44300.58063657407</v>
      </c>
      <c r="Q343" s="78" t="s">
        <v>761</v>
      </c>
      <c r="R343" s="78"/>
      <c r="S343" s="78"/>
      <c r="T343" s="78"/>
      <c r="U343" s="80">
        <v>44300.58063657407</v>
      </c>
      <c r="V343" s="81" t="s">
        <v>1467</v>
      </c>
      <c r="W343" s="78"/>
      <c r="X343" s="78"/>
      <c r="Y343" s="84" t="s">
        <v>1964</v>
      </c>
      <c r="Z343" s="78"/>
    </row>
    <row r="344" spans="1:26" ht="15">
      <c r="A344" s="63" t="s">
        <v>391</v>
      </c>
      <c r="B344" s="63" t="s">
        <v>432</v>
      </c>
      <c r="C344" s="64"/>
      <c r="D344" s="65"/>
      <c r="E344" s="66"/>
      <c r="F344" s="67"/>
      <c r="G344" s="64"/>
      <c r="H344" s="68" t="s">
        <v>633</v>
      </c>
      <c r="I344" s="69"/>
      <c r="J344" s="69"/>
      <c r="K344" s="34" t="s">
        <v>65</v>
      </c>
      <c r="L344" s="76">
        <v>344</v>
      </c>
      <c r="M3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4" s="71"/>
      <c r="O344" s="78" t="s">
        <v>633</v>
      </c>
      <c r="P344" s="80">
        <v>44300.585543981484</v>
      </c>
      <c r="Q344" s="78" t="s">
        <v>684</v>
      </c>
      <c r="R344" s="78"/>
      <c r="S344" s="78"/>
      <c r="T344" s="78"/>
      <c r="U344" s="80">
        <v>44300.585543981484</v>
      </c>
      <c r="V344" s="81" t="s">
        <v>1468</v>
      </c>
      <c r="W344" s="78"/>
      <c r="X344" s="78"/>
      <c r="Y344" s="84" t="s">
        <v>1965</v>
      </c>
      <c r="Z344" s="78"/>
    </row>
    <row r="345" spans="1:26" ht="15">
      <c r="A345" s="63" t="s">
        <v>391</v>
      </c>
      <c r="B345" s="63" t="s">
        <v>488</v>
      </c>
      <c r="C345" s="64"/>
      <c r="D345" s="65"/>
      <c r="E345" s="66"/>
      <c r="F345" s="67"/>
      <c r="G345" s="64"/>
      <c r="H345" s="68" t="s">
        <v>633</v>
      </c>
      <c r="I345" s="69"/>
      <c r="J345" s="69"/>
      <c r="K345" s="34" t="s">
        <v>65</v>
      </c>
      <c r="L345" s="76">
        <v>345</v>
      </c>
      <c r="M3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5" s="71"/>
      <c r="O345" s="78" t="s">
        <v>633</v>
      </c>
      <c r="P345" s="80">
        <v>44300.585543981484</v>
      </c>
      <c r="Q345" s="78" t="s">
        <v>684</v>
      </c>
      <c r="R345" s="78"/>
      <c r="S345" s="78"/>
      <c r="T345" s="78"/>
      <c r="U345" s="80">
        <v>44300.585543981484</v>
      </c>
      <c r="V345" s="81" t="s">
        <v>1468</v>
      </c>
      <c r="W345" s="78"/>
      <c r="X345" s="78"/>
      <c r="Y345" s="84" t="s">
        <v>1965</v>
      </c>
      <c r="Z345" s="78"/>
    </row>
    <row r="346" spans="1:26" ht="28.8">
      <c r="A346" s="63" t="s">
        <v>392</v>
      </c>
      <c r="B346" s="63" t="s">
        <v>483</v>
      </c>
      <c r="C346" s="64"/>
      <c r="D346" s="65"/>
      <c r="E346" s="66"/>
      <c r="F346" s="67"/>
      <c r="G346" s="64"/>
      <c r="H346" s="50" t="s">
        <v>633</v>
      </c>
      <c r="I346" s="69"/>
      <c r="J346" s="69"/>
      <c r="K346" s="34" t="s">
        <v>65</v>
      </c>
      <c r="L346" s="76">
        <v>346</v>
      </c>
      <c r="M3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6" s="71"/>
      <c r="O346" s="78" t="s">
        <v>633</v>
      </c>
      <c r="P346" s="80">
        <v>44300.59296296296</v>
      </c>
      <c r="Q346" s="78" t="s">
        <v>761</v>
      </c>
      <c r="R346" s="78"/>
      <c r="S346" s="78"/>
      <c r="T346" s="78"/>
      <c r="U346" s="80">
        <v>44300.59296296296</v>
      </c>
      <c r="V346" s="81" t="s">
        <v>1469</v>
      </c>
      <c r="W346" s="78"/>
      <c r="X346" s="78"/>
      <c r="Y346" s="84" t="s">
        <v>1966</v>
      </c>
      <c r="Z346" s="78"/>
    </row>
    <row r="347" spans="1:26" ht="28.8">
      <c r="A347" s="63" t="s">
        <v>393</v>
      </c>
      <c r="B347" s="63" t="s">
        <v>483</v>
      </c>
      <c r="C347" s="64"/>
      <c r="D347" s="65"/>
      <c r="E347" s="66"/>
      <c r="F347" s="67"/>
      <c r="G347" s="64"/>
      <c r="H347" s="50" t="s">
        <v>633</v>
      </c>
      <c r="I347" s="69"/>
      <c r="J347" s="69"/>
      <c r="K347" s="34" t="s">
        <v>65</v>
      </c>
      <c r="L347" s="76">
        <v>347</v>
      </c>
      <c r="M3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7" s="71"/>
      <c r="O347" s="78" t="s">
        <v>633</v>
      </c>
      <c r="P347" s="80">
        <v>44300.64302083333</v>
      </c>
      <c r="Q347" s="78" t="s">
        <v>761</v>
      </c>
      <c r="R347" s="78"/>
      <c r="S347" s="78"/>
      <c r="T347" s="78"/>
      <c r="U347" s="80">
        <v>44300.64302083333</v>
      </c>
      <c r="V347" s="81" t="s">
        <v>1470</v>
      </c>
      <c r="W347" s="78"/>
      <c r="X347" s="78"/>
      <c r="Y347" s="84" t="s">
        <v>1967</v>
      </c>
      <c r="Z347" s="78"/>
    </row>
    <row r="348" spans="1:26" ht="28.8">
      <c r="A348" s="63" t="s">
        <v>394</v>
      </c>
      <c r="B348" s="63" t="s">
        <v>483</v>
      </c>
      <c r="C348" s="64"/>
      <c r="D348" s="65"/>
      <c r="E348" s="66"/>
      <c r="F348" s="67"/>
      <c r="G348" s="64"/>
      <c r="H348" s="50" t="s">
        <v>633</v>
      </c>
      <c r="I348" s="69"/>
      <c r="J348" s="69"/>
      <c r="K348" s="34" t="s">
        <v>65</v>
      </c>
      <c r="L348" s="76">
        <v>348</v>
      </c>
      <c r="M3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8" s="71"/>
      <c r="O348" s="78" t="s">
        <v>633</v>
      </c>
      <c r="P348" s="80">
        <v>44300.64638888889</v>
      </c>
      <c r="Q348" s="78" t="s">
        <v>761</v>
      </c>
      <c r="R348" s="78"/>
      <c r="S348" s="78"/>
      <c r="T348" s="78"/>
      <c r="U348" s="80">
        <v>44300.64638888889</v>
      </c>
      <c r="V348" s="81" t="s">
        <v>1471</v>
      </c>
      <c r="W348" s="78"/>
      <c r="X348" s="78"/>
      <c r="Y348" s="84" t="s">
        <v>1968</v>
      </c>
      <c r="Z348" s="78"/>
    </row>
    <row r="349" spans="1:26" ht="15">
      <c r="A349" s="63" t="s">
        <v>395</v>
      </c>
      <c r="B349" s="63" t="s">
        <v>571</v>
      </c>
      <c r="C349" s="64"/>
      <c r="D349" s="65"/>
      <c r="E349" s="66"/>
      <c r="F349" s="67"/>
      <c r="G349" s="64"/>
      <c r="H349" s="68" t="s">
        <v>633</v>
      </c>
      <c r="I349" s="69"/>
      <c r="J349" s="69"/>
      <c r="K349" s="34" t="s">
        <v>65</v>
      </c>
      <c r="L349" s="76">
        <v>349</v>
      </c>
      <c r="M3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9" s="71"/>
      <c r="O349" s="78" t="s">
        <v>633</v>
      </c>
      <c r="P349" s="80">
        <v>44300.65023148148</v>
      </c>
      <c r="Q349" s="78" t="s">
        <v>763</v>
      </c>
      <c r="R349" s="78"/>
      <c r="S349" s="78"/>
      <c r="T349" s="78" t="s">
        <v>1205</v>
      </c>
      <c r="U349" s="80">
        <v>44300.65023148148</v>
      </c>
      <c r="V349" s="81" t="s">
        <v>1472</v>
      </c>
      <c r="W349" s="78"/>
      <c r="X349" s="78"/>
      <c r="Y349" s="84" t="s">
        <v>1969</v>
      </c>
      <c r="Z349" s="78"/>
    </row>
    <row r="350" spans="1:26" ht="15">
      <c r="A350" s="63" t="s">
        <v>396</v>
      </c>
      <c r="B350" s="63" t="s">
        <v>395</v>
      </c>
      <c r="C350" s="64"/>
      <c r="D350" s="65"/>
      <c r="E350" s="66"/>
      <c r="F350" s="67"/>
      <c r="G350" s="64"/>
      <c r="H350" s="68" t="s">
        <v>633</v>
      </c>
      <c r="I350" s="69"/>
      <c r="J350" s="69"/>
      <c r="K350" s="34" t="s">
        <v>65</v>
      </c>
      <c r="L350" s="76">
        <v>350</v>
      </c>
      <c r="M3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0" s="71"/>
      <c r="O350" s="78" t="s">
        <v>633</v>
      </c>
      <c r="P350" s="80">
        <v>44300.650405092594</v>
      </c>
      <c r="Q350" s="78" t="s">
        <v>764</v>
      </c>
      <c r="R350" s="78"/>
      <c r="S350" s="78"/>
      <c r="T350" s="78" t="s">
        <v>1205</v>
      </c>
      <c r="U350" s="80">
        <v>44300.650405092594</v>
      </c>
      <c r="V350" s="81" t="s">
        <v>1473</v>
      </c>
      <c r="W350" s="78"/>
      <c r="X350" s="78"/>
      <c r="Y350" s="84" t="s">
        <v>1970</v>
      </c>
      <c r="Z350" s="78"/>
    </row>
    <row r="351" spans="1:26" ht="15">
      <c r="A351" s="63" t="s">
        <v>396</v>
      </c>
      <c r="B351" s="63" t="s">
        <v>571</v>
      </c>
      <c r="C351" s="64"/>
      <c r="D351" s="65"/>
      <c r="E351" s="66"/>
      <c r="F351" s="67"/>
      <c r="G351" s="64"/>
      <c r="H351" s="68" t="s">
        <v>633</v>
      </c>
      <c r="I351" s="69"/>
      <c r="J351" s="69"/>
      <c r="K351" s="34" t="s">
        <v>65</v>
      </c>
      <c r="L351" s="76">
        <v>351</v>
      </c>
      <c r="M3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1" s="71"/>
      <c r="O351" s="78" t="s">
        <v>633</v>
      </c>
      <c r="P351" s="80">
        <v>44300.650405092594</v>
      </c>
      <c r="Q351" s="78" t="s">
        <v>764</v>
      </c>
      <c r="R351" s="78"/>
      <c r="S351" s="78"/>
      <c r="T351" s="78" t="s">
        <v>1205</v>
      </c>
      <c r="U351" s="80">
        <v>44300.650405092594</v>
      </c>
      <c r="V351" s="81" t="s">
        <v>1473</v>
      </c>
      <c r="W351" s="78"/>
      <c r="X351" s="78"/>
      <c r="Y351" s="84" t="s">
        <v>1970</v>
      </c>
      <c r="Z351" s="78"/>
    </row>
    <row r="352" spans="1:26" ht="15">
      <c r="A352" s="63" t="s">
        <v>397</v>
      </c>
      <c r="B352" s="63" t="s">
        <v>489</v>
      </c>
      <c r="C352" s="64"/>
      <c r="D352" s="65"/>
      <c r="E352" s="66"/>
      <c r="F352" s="67"/>
      <c r="G352" s="64"/>
      <c r="H352" s="68" t="s">
        <v>633</v>
      </c>
      <c r="I352" s="69"/>
      <c r="J352" s="69"/>
      <c r="K352" s="34" t="s">
        <v>65</v>
      </c>
      <c r="L352" s="76">
        <v>352</v>
      </c>
      <c r="M3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2" s="71"/>
      <c r="O352" s="78" t="s">
        <v>633</v>
      </c>
      <c r="P352" s="80">
        <v>44300.65118055556</v>
      </c>
      <c r="Q352" s="78" t="s">
        <v>754</v>
      </c>
      <c r="R352" s="78"/>
      <c r="S352" s="78"/>
      <c r="T352" s="78" t="s">
        <v>1186</v>
      </c>
      <c r="U352" s="80">
        <v>44300.65118055556</v>
      </c>
      <c r="V352" s="81" t="s">
        <v>1474</v>
      </c>
      <c r="W352" s="78"/>
      <c r="X352" s="78"/>
      <c r="Y352" s="84" t="s">
        <v>1971</v>
      </c>
      <c r="Z352" s="78"/>
    </row>
    <row r="353" spans="1:26" ht="15">
      <c r="A353" s="63" t="s">
        <v>397</v>
      </c>
      <c r="B353" s="63" t="s">
        <v>488</v>
      </c>
      <c r="C353" s="64"/>
      <c r="D353" s="65"/>
      <c r="E353" s="66"/>
      <c r="F353" s="67"/>
      <c r="G353" s="64"/>
      <c r="H353" s="68" t="s">
        <v>633</v>
      </c>
      <c r="I353" s="69"/>
      <c r="J353" s="69"/>
      <c r="K353" s="34" t="s">
        <v>65</v>
      </c>
      <c r="L353" s="76">
        <v>353</v>
      </c>
      <c r="M3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3" s="71"/>
      <c r="O353" s="78" t="s">
        <v>633</v>
      </c>
      <c r="P353" s="80">
        <v>44300.65118055556</v>
      </c>
      <c r="Q353" s="78" t="s">
        <v>754</v>
      </c>
      <c r="R353" s="78"/>
      <c r="S353" s="78"/>
      <c r="T353" s="78" t="s">
        <v>1186</v>
      </c>
      <c r="U353" s="80">
        <v>44300.65118055556</v>
      </c>
      <c r="V353" s="81" t="s">
        <v>1474</v>
      </c>
      <c r="W353" s="78"/>
      <c r="X353" s="78"/>
      <c r="Y353" s="84" t="s">
        <v>1971</v>
      </c>
      <c r="Z353" s="78"/>
    </row>
    <row r="354" spans="1:26" ht="28.8">
      <c r="A354" s="63" t="s">
        <v>398</v>
      </c>
      <c r="B354" s="63" t="s">
        <v>483</v>
      </c>
      <c r="C354" s="64"/>
      <c r="D354" s="65"/>
      <c r="E354" s="66"/>
      <c r="F354" s="67"/>
      <c r="G354" s="64"/>
      <c r="H354" s="50" t="s">
        <v>633</v>
      </c>
      <c r="I354" s="69"/>
      <c r="J354" s="69"/>
      <c r="K354" s="34" t="s">
        <v>65</v>
      </c>
      <c r="L354" s="76">
        <v>354</v>
      </c>
      <c r="M3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4" s="71"/>
      <c r="O354" s="78" t="s">
        <v>633</v>
      </c>
      <c r="P354" s="80">
        <v>44300.65195601852</v>
      </c>
      <c r="Q354" s="78" t="s">
        <v>761</v>
      </c>
      <c r="R354" s="78"/>
      <c r="S354" s="78"/>
      <c r="T354" s="78"/>
      <c r="U354" s="80">
        <v>44300.65195601852</v>
      </c>
      <c r="V354" s="81" t="s">
        <v>1475</v>
      </c>
      <c r="W354" s="78"/>
      <c r="X354" s="78"/>
      <c r="Y354" s="84" t="s">
        <v>1972</v>
      </c>
      <c r="Z354" s="78"/>
    </row>
    <row r="355" spans="1:26" ht="15">
      <c r="A355" s="63" t="s">
        <v>399</v>
      </c>
      <c r="B355" s="63" t="s">
        <v>538</v>
      </c>
      <c r="C355" s="64"/>
      <c r="D355" s="65"/>
      <c r="E355" s="66"/>
      <c r="F355" s="67"/>
      <c r="G355" s="64"/>
      <c r="H355" s="68" t="s">
        <v>632</v>
      </c>
      <c r="I355" s="69"/>
      <c r="J355" s="69"/>
      <c r="K355" s="34" t="s">
        <v>65</v>
      </c>
      <c r="L355" s="76">
        <v>355</v>
      </c>
      <c r="M3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5" s="71"/>
      <c r="O355" s="78" t="s">
        <v>632</v>
      </c>
      <c r="P355" s="80">
        <v>44300.6534375</v>
      </c>
      <c r="Q355" s="78" t="s">
        <v>765</v>
      </c>
      <c r="R355" s="78"/>
      <c r="S355" s="78"/>
      <c r="T355" s="78"/>
      <c r="U355" s="80">
        <v>44300.6534375</v>
      </c>
      <c r="V355" s="81" t="s">
        <v>1476</v>
      </c>
      <c r="W355" s="78"/>
      <c r="X355" s="78"/>
      <c r="Y355" s="84" t="s">
        <v>1973</v>
      </c>
      <c r="Z355" s="84" t="s">
        <v>2253</v>
      </c>
    </row>
    <row r="356" spans="1:26" ht="28.8">
      <c r="A356" s="63" t="s">
        <v>399</v>
      </c>
      <c r="B356" s="63" t="s">
        <v>483</v>
      </c>
      <c r="C356" s="64"/>
      <c r="D356" s="65"/>
      <c r="E356" s="66"/>
      <c r="F356" s="67"/>
      <c r="G356" s="64"/>
      <c r="H356" s="50" t="s">
        <v>633</v>
      </c>
      <c r="I356" s="69"/>
      <c r="J356" s="69"/>
      <c r="K356" s="34" t="s">
        <v>65</v>
      </c>
      <c r="L356" s="76">
        <v>356</v>
      </c>
      <c r="M3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6" s="71"/>
      <c r="O356" s="78" t="s">
        <v>633</v>
      </c>
      <c r="P356" s="80">
        <v>44300.602743055555</v>
      </c>
      <c r="Q356" s="78" t="s">
        <v>761</v>
      </c>
      <c r="R356" s="78"/>
      <c r="S356" s="78"/>
      <c r="T356" s="78"/>
      <c r="U356" s="80">
        <v>44300.602743055555</v>
      </c>
      <c r="V356" s="81" t="s">
        <v>1477</v>
      </c>
      <c r="W356" s="78"/>
      <c r="X356" s="78"/>
      <c r="Y356" s="84" t="s">
        <v>1974</v>
      </c>
      <c r="Z356" s="78"/>
    </row>
    <row r="357" spans="1:26" ht="15">
      <c r="A357" s="63" t="s">
        <v>400</v>
      </c>
      <c r="B357" s="63" t="s">
        <v>400</v>
      </c>
      <c r="C357" s="64"/>
      <c r="D357" s="65"/>
      <c r="E357" s="66"/>
      <c r="F357" s="67"/>
      <c r="G357" s="64"/>
      <c r="H357" s="68" t="s">
        <v>178</v>
      </c>
      <c r="I357" s="69"/>
      <c r="J357" s="69"/>
      <c r="K357" s="34" t="s">
        <v>65</v>
      </c>
      <c r="L357" s="76">
        <v>357</v>
      </c>
      <c r="M3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7" s="71"/>
      <c r="O357" s="78" t="s">
        <v>178</v>
      </c>
      <c r="P357" s="80">
        <v>44300.65597222222</v>
      </c>
      <c r="Q357" s="78" t="s">
        <v>766</v>
      </c>
      <c r="R357" s="81" t="s">
        <v>1024</v>
      </c>
      <c r="S357" s="78" t="s">
        <v>1169</v>
      </c>
      <c r="T357" s="78" t="s">
        <v>1206</v>
      </c>
      <c r="U357" s="80">
        <v>44300.65597222222</v>
      </c>
      <c r="V357" s="81" t="s">
        <v>1478</v>
      </c>
      <c r="W357" s="78"/>
      <c r="X357" s="78"/>
      <c r="Y357" s="84" t="s">
        <v>1975</v>
      </c>
      <c r="Z357" s="78"/>
    </row>
    <row r="358" spans="1:26" ht="28.8">
      <c r="A358" s="63" t="s">
        <v>401</v>
      </c>
      <c r="B358" s="63" t="s">
        <v>483</v>
      </c>
      <c r="C358" s="64"/>
      <c r="D358" s="65"/>
      <c r="E358" s="66"/>
      <c r="F358" s="67"/>
      <c r="G358" s="64"/>
      <c r="H358" s="50" t="s">
        <v>633</v>
      </c>
      <c r="I358" s="69"/>
      <c r="J358" s="69"/>
      <c r="K358" s="34" t="s">
        <v>65</v>
      </c>
      <c r="L358" s="76">
        <v>358</v>
      </c>
      <c r="M3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8" s="71"/>
      <c r="O358" s="78" t="s">
        <v>633</v>
      </c>
      <c r="P358" s="80">
        <v>44300.66396990741</v>
      </c>
      <c r="Q358" s="78" t="s">
        <v>761</v>
      </c>
      <c r="R358" s="78"/>
      <c r="S358" s="78"/>
      <c r="T358" s="78"/>
      <c r="U358" s="80">
        <v>44300.66396990741</v>
      </c>
      <c r="V358" s="81" t="s">
        <v>1479</v>
      </c>
      <c r="W358" s="78"/>
      <c r="X358" s="78"/>
      <c r="Y358" s="84" t="s">
        <v>1976</v>
      </c>
      <c r="Z358" s="78"/>
    </row>
    <row r="359" spans="1:26" ht="28.8">
      <c r="A359" s="63" t="s">
        <v>402</v>
      </c>
      <c r="B359" s="63" t="s">
        <v>483</v>
      </c>
      <c r="C359" s="64"/>
      <c r="D359" s="65"/>
      <c r="E359" s="66"/>
      <c r="F359" s="67"/>
      <c r="G359" s="64"/>
      <c r="H359" s="50" t="s">
        <v>633</v>
      </c>
      <c r="I359" s="69"/>
      <c r="J359" s="69"/>
      <c r="K359" s="34" t="s">
        <v>65</v>
      </c>
      <c r="L359" s="76">
        <v>359</v>
      </c>
      <c r="M3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9" s="71"/>
      <c r="O359" s="78" t="s">
        <v>633</v>
      </c>
      <c r="P359" s="80">
        <v>44300.54953703703</v>
      </c>
      <c r="Q359" s="78" t="s">
        <v>761</v>
      </c>
      <c r="R359" s="78"/>
      <c r="S359" s="78"/>
      <c r="T359" s="78"/>
      <c r="U359" s="80">
        <v>44300.54953703703</v>
      </c>
      <c r="V359" s="81" t="s">
        <v>1480</v>
      </c>
      <c r="W359" s="78"/>
      <c r="X359" s="78"/>
      <c r="Y359" s="84" t="s">
        <v>1977</v>
      </c>
      <c r="Z359" s="78"/>
    </row>
    <row r="360" spans="1:26" ht="28.8">
      <c r="A360" s="63" t="s">
        <v>402</v>
      </c>
      <c r="B360" s="63" t="s">
        <v>494</v>
      </c>
      <c r="C360" s="64"/>
      <c r="D360" s="65"/>
      <c r="E360" s="66"/>
      <c r="F360" s="67"/>
      <c r="G360" s="64"/>
      <c r="H360" s="50" t="s">
        <v>633</v>
      </c>
      <c r="I360" s="69"/>
      <c r="J360" s="69"/>
      <c r="K360" s="34" t="s">
        <v>65</v>
      </c>
      <c r="L360" s="76">
        <v>360</v>
      </c>
      <c r="M3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0" s="71"/>
      <c r="O360" s="78" t="s">
        <v>633</v>
      </c>
      <c r="P360" s="80">
        <v>44300.6641087963</v>
      </c>
      <c r="Q360" s="78" t="s">
        <v>767</v>
      </c>
      <c r="R360" s="78"/>
      <c r="S360" s="78"/>
      <c r="T360" s="78" t="s">
        <v>1206</v>
      </c>
      <c r="U360" s="80">
        <v>44300.6641087963</v>
      </c>
      <c r="V360" s="81" t="s">
        <v>1481</v>
      </c>
      <c r="W360" s="78"/>
      <c r="X360" s="78"/>
      <c r="Y360" s="84" t="s">
        <v>1978</v>
      </c>
      <c r="Z360" s="78"/>
    </row>
    <row r="361" spans="1:26" ht="28.8">
      <c r="A361" s="63" t="s">
        <v>403</v>
      </c>
      <c r="B361" s="63" t="s">
        <v>483</v>
      </c>
      <c r="C361" s="64"/>
      <c r="D361" s="65"/>
      <c r="E361" s="66"/>
      <c r="F361" s="67"/>
      <c r="G361" s="64"/>
      <c r="H361" s="50" t="s">
        <v>633</v>
      </c>
      <c r="I361" s="69"/>
      <c r="J361" s="69"/>
      <c r="K361" s="34" t="s">
        <v>65</v>
      </c>
      <c r="L361" s="76">
        <v>361</v>
      </c>
      <c r="M3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1" s="71"/>
      <c r="O361" s="78" t="s">
        <v>633</v>
      </c>
      <c r="P361" s="80">
        <v>44300.66417824074</v>
      </c>
      <c r="Q361" s="78" t="s">
        <v>761</v>
      </c>
      <c r="R361" s="78"/>
      <c r="S361" s="78"/>
      <c r="T361" s="78"/>
      <c r="U361" s="80">
        <v>44300.66417824074</v>
      </c>
      <c r="V361" s="81" t="s">
        <v>1482</v>
      </c>
      <c r="W361" s="78"/>
      <c r="X361" s="78"/>
      <c r="Y361" s="84" t="s">
        <v>1979</v>
      </c>
      <c r="Z361" s="78"/>
    </row>
    <row r="362" spans="1:26" ht="28.8">
      <c r="A362" s="63" t="s">
        <v>404</v>
      </c>
      <c r="B362" s="63" t="s">
        <v>494</v>
      </c>
      <c r="C362" s="64"/>
      <c r="D362" s="65"/>
      <c r="E362" s="66"/>
      <c r="F362" s="67"/>
      <c r="G362" s="64"/>
      <c r="H362" s="50" t="s">
        <v>633</v>
      </c>
      <c r="I362" s="69"/>
      <c r="J362" s="69"/>
      <c r="K362" s="34" t="s">
        <v>65</v>
      </c>
      <c r="L362" s="76">
        <v>362</v>
      </c>
      <c r="M3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2" s="71"/>
      <c r="O362" s="78" t="s">
        <v>633</v>
      </c>
      <c r="P362" s="80">
        <v>44300.66775462963</v>
      </c>
      <c r="Q362" s="78" t="s">
        <v>767</v>
      </c>
      <c r="R362" s="78"/>
      <c r="S362" s="78"/>
      <c r="T362" s="78" t="s">
        <v>1206</v>
      </c>
      <c r="U362" s="80">
        <v>44300.66775462963</v>
      </c>
      <c r="V362" s="81" t="s">
        <v>1483</v>
      </c>
      <c r="W362" s="78"/>
      <c r="X362" s="78"/>
      <c r="Y362" s="84" t="s">
        <v>1980</v>
      </c>
      <c r="Z362" s="78"/>
    </row>
    <row r="363" spans="1:26" ht="28.8">
      <c r="A363" s="63" t="s">
        <v>405</v>
      </c>
      <c r="B363" s="63" t="s">
        <v>483</v>
      </c>
      <c r="C363" s="64"/>
      <c r="D363" s="65"/>
      <c r="E363" s="66"/>
      <c r="F363" s="67"/>
      <c r="G363" s="64"/>
      <c r="H363" s="50" t="s">
        <v>633</v>
      </c>
      <c r="I363" s="69"/>
      <c r="J363" s="69"/>
      <c r="K363" s="34" t="s">
        <v>65</v>
      </c>
      <c r="L363" s="76">
        <v>363</v>
      </c>
      <c r="M3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3" s="71"/>
      <c r="O363" s="78" t="s">
        <v>633</v>
      </c>
      <c r="P363" s="80">
        <v>44300.66824074074</v>
      </c>
      <c r="Q363" s="78" t="s">
        <v>761</v>
      </c>
      <c r="R363" s="78"/>
      <c r="S363" s="78"/>
      <c r="T363" s="78"/>
      <c r="U363" s="80">
        <v>44300.66824074074</v>
      </c>
      <c r="V363" s="81" t="s">
        <v>1484</v>
      </c>
      <c r="W363" s="78"/>
      <c r="X363" s="78"/>
      <c r="Y363" s="84" t="s">
        <v>1981</v>
      </c>
      <c r="Z363" s="78"/>
    </row>
    <row r="364" spans="1:26" ht="28.8">
      <c r="A364" s="63" t="s">
        <v>406</v>
      </c>
      <c r="B364" s="63" t="s">
        <v>494</v>
      </c>
      <c r="C364" s="64"/>
      <c r="D364" s="65"/>
      <c r="E364" s="66"/>
      <c r="F364" s="67"/>
      <c r="G364" s="64"/>
      <c r="H364" s="50" t="s">
        <v>633</v>
      </c>
      <c r="I364" s="69"/>
      <c r="J364" s="69"/>
      <c r="K364" s="34" t="s">
        <v>65</v>
      </c>
      <c r="L364" s="76">
        <v>364</v>
      </c>
      <c r="M3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4" s="71"/>
      <c r="O364" s="78" t="s">
        <v>633</v>
      </c>
      <c r="P364" s="80">
        <v>44300.67042824074</v>
      </c>
      <c r="Q364" s="78" t="s">
        <v>767</v>
      </c>
      <c r="R364" s="78"/>
      <c r="S364" s="78"/>
      <c r="T364" s="78" t="s">
        <v>1206</v>
      </c>
      <c r="U364" s="80">
        <v>44300.67042824074</v>
      </c>
      <c r="V364" s="81" t="s">
        <v>1485</v>
      </c>
      <c r="W364" s="78"/>
      <c r="X364" s="78"/>
      <c r="Y364" s="84" t="s">
        <v>1982</v>
      </c>
      <c r="Z364" s="78"/>
    </row>
    <row r="365" spans="1:26" ht="28.8">
      <c r="A365" s="63" t="s">
        <v>407</v>
      </c>
      <c r="B365" s="63" t="s">
        <v>494</v>
      </c>
      <c r="C365" s="64"/>
      <c r="D365" s="65"/>
      <c r="E365" s="66"/>
      <c r="F365" s="67"/>
      <c r="G365" s="64"/>
      <c r="H365" s="50" t="s">
        <v>633</v>
      </c>
      <c r="I365" s="69"/>
      <c r="J365" s="69"/>
      <c r="K365" s="34" t="s">
        <v>65</v>
      </c>
      <c r="L365" s="76">
        <v>365</v>
      </c>
      <c r="M3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5" s="71"/>
      <c r="O365" s="78" t="s">
        <v>633</v>
      </c>
      <c r="P365" s="80">
        <v>44300.67049768518</v>
      </c>
      <c r="Q365" s="78" t="s">
        <v>767</v>
      </c>
      <c r="R365" s="78"/>
      <c r="S365" s="78"/>
      <c r="T365" s="78" t="s">
        <v>1206</v>
      </c>
      <c r="U365" s="80">
        <v>44300.67049768518</v>
      </c>
      <c r="V365" s="81" t="s">
        <v>1486</v>
      </c>
      <c r="W365" s="78"/>
      <c r="X365" s="78"/>
      <c r="Y365" s="84" t="s">
        <v>1983</v>
      </c>
      <c r="Z365" s="78"/>
    </row>
    <row r="366" spans="1:26" ht="28.8">
      <c r="A366" s="63" t="s">
        <v>408</v>
      </c>
      <c r="B366" s="63" t="s">
        <v>581</v>
      </c>
      <c r="C366" s="64"/>
      <c r="D366" s="65"/>
      <c r="E366" s="66"/>
      <c r="F366" s="67"/>
      <c r="G366" s="64"/>
      <c r="H366" s="50" t="s">
        <v>633</v>
      </c>
      <c r="I366" s="69"/>
      <c r="J366" s="69"/>
      <c r="K366" s="34" t="s">
        <v>65</v>
      </c>
      <c r="L366" s="76">
        <v>366</v>
      </c>
      <c r="M3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6" s="71"/>
      <c r="O366" s="78" t="s">
        <v>633</v>
      </c>
      <c r="P366" s="80">
        <v>44300.67052083334</v>
      </c>
      <c r="Q366" s="78" t="s">
        <v>768</v>
      </c>
      <c r="R366" s="78"/>
      <c r="S366" s="78"/>
      <c r="T366" s="78" t="s">
        <v>1194</v>
      </c>
      <c r="U366" s="80">
        <v>44300.67052083334</v>
      </c>
      <c r="V366" s="81" t="s">
        <v>1487</v>
      </c>
      <c r="W366" s="78"/>
      <c r="X366" s="78"/>
      <c r="Y366" s="84" t="s">
        <v>1984</v>
      </c>
      <c r="Z366" s="84" t="s">
        <v>2254</v>
      </c>
    </row>
    <row r="367" spans="1:26" ht="28.8">
      <c r="A367" s="63" t="s">
        <v>408</v>
      </c>
      <c r="B367" s="63" t="s">
        <v>580</v>
      </c>
      <c r="C367" s="64"/>
      <c r="D367" s="65"/>
      <c r="E367" s="66"/>
      <c r="F367" s="67"/>
      <c r="G367" s="64"/>
      <c r="H367" s="50" t="s">
        <v>632</v>
      </c>
      <c r="I367" s="69"/>
      <c r="J367" s="69"/>
      <c r="K367" s="34" t="s">
        <v>65</v>
      </c>
      <c r="L367" s="76">
        <v>367</v>
      </c>
      <c r="M3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7" s="71"/>
      <c r="O367" s="78" t="s">
        <v>632</v>
      </c>
      <c r="P367" s="80">
        <v>44300.67052083334</v>
      </c>
      <c r="Q367" s="78" t="s">
        <v>768</v>
      </c>
      <c r="R367" s="78"/>
      <c r="S367" s="78"/>
      <c r="T367" s="78" t="s">
        <v>1194</v>
      </c>
      <c r="U367" s="80">
        <v>44300.67052083334</v>
      </c>
      <c r="V367" s="81" t="s">
        <v>1487</v>
      </c>
      <c r="W367" s="78"/>
      <c r="X367" s="78"/>
      <c r="Y367" s="84" t="s">
        <v>1984</v>
      </c>
      <c r="Z367" s="84" t="s">
        <v>2254</v>
      </c>
    </row>
    <row r="368" spans="1:26" ht="15">
      <c r="A368" s="63" t="s">
        <v>409</v>
      </c>
      <c r="B368" s="63" t="s">
        <v>409</v>
      </c>
      <c r="C368" s="64"/>
      <c r="D368" s="65"/>
      <c r="E368" s="66"/>
      <c r="F368" s="67"/>
      <c r="G368" s="64"/>
      <c r="H368" s="68" t="s">
        <v>178</v>
      </c>
      <c r="I368" s="69"/>
      <c r="J368" s="69"/>
      <c r="K368" s="34" t="s">
        <v>65</v>
      </c>
      <c r="L368" s="76">
        <v>368</v>
      </c>
      <c r="M3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8" s="71"/>
      <c r="O368" s="78" t="s">
        <v>178</v>
      </c>
      <c r="P368" s="80">
        <v>44300.62666666666</v>
      </c>
      <c r="Q368" s="78" t="s">
        <v>769</v>
      </c>
      <c r="R368" s="81" t="s">
        <v>1025</v>
      </c>
      <c r="S368" s="78" t="s">
        <v>1169</v>
      </c>
      <c r="T368" s="78"/>
      <c r="U368" s="80">
        <v>44300.62666666666</v>
      </c>
      <c r="V368" s="81" t="s">
        <v>1488</v>
      </c>
      <c r="W368" s="78"/>
      <c r="X368" s="78"/>
      <c r="Y368" s="84" t="s">
        <v>1985</v>
      </c>
      <c r="Z368" s="78"/>
    </row>
    <row r="369" spans="1:26" ht="15">
      <c r="A369" s="63" t="s">
        <v>410</v>
      </c>
      <c r="B369" s="63" t="s">
        <v>409</v>
      </c>
      <c r="C369" s="64"/>
      <c r="D369" s="65"/>
      <c r="E369" s="66"/>
      <c r="F369" s="67"/>
      <c r="G369" s="64"/>
      <c r="H369" s="68" t="s">
        <v>633</v>
      </c>
      <c r="I369" s="69"/>
      <c r="J369" s="69"/>
      <c r="K369" s="34" t="s">
        <v>65</v>
      </c>
      <c r="L369" s="76">
        <v>369</v>
      </c>
      <c r="M3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9" s="71"/>
      <c r="O369" s="78" t="s">
        <v>633</v>
      </c>
      <c r="P369" s="80">
        <v>44300.674837962964</v>
      </c>
      <c r="Q369" s="78" t="s">
        <v>770</v>
      </c>
      <c r="R369" s="78"/>
      <c r="S369" s="78"/>
      <c r="T369" s="78"/>
      <c r="U369" s="80">
        <v>44300.674837962964</v>
      </c>
      <c r="V369" s="81" t="s">
        <v>1489</v>
      </c>
      <c r="W369" s="78"/>
      <c r="X369" s="78"/>
      <c r="Y369" s="84" t="s">
        <v>1986</v>
      </c>
      <c r="Z369" s="78"/>
    </row>
    <row r="370" spans="1:26" ht="15">
      <c r="A370" s="63" t="s">
        <v>411</v>
      </c>
      <c r="B370" s="63" t="s">
        <v>411</v>
      </c>
      <c r="C370" s="64"/>
      <c r="D370" s="65"/>
      <c r="E370" s="66"/>
      <c r="F370" s="67"/>
      <c r="G370" s="64"/>
      <c r="H370" s="50" t="s">
        <v>178</v>
      </c>
      <c r="I370" s="69"/>
      <c r="J370" s="69"/>
      <c r="K370" s="34" t="s">
        <v>65</v>
      </c>
      <c r="L370" s="76">
        <v>370</v>
      </c>
      <c r="M3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0" s="71"/>
      <c r="O370" s="78" t="s">
        <v>178</v>
      </c>
      <c r="P370" s="80">
        <v>44300.694386574076</v>
      </c>
      <c r="Q370" s="78" t="s">
        <v>771</v>
      </c>
      <c r="R370" s="81" t="s">
        <v>1026</v>
      </c>
      <c r="S370" s="78" t="s">
        <v>1169</v>
      </c>
      <c r="T370" s="78" t="s">
        <v>1207</v>
      </c>
      <c r="U370" s="80">
        <v>44300.694386574076</v>
      </c>
      <c r="V370" s="81" t="s">
        <v>1490</v>
      </c>
      <c r="W370" s="78"/>
      <c r="X370" s="78"/>
      <c r="Y370" s="84" t="s">
        <v>1987</v>
      </c>
      <c r="Z370" s="78"/>
    </row>
    <row r="371" spans="1:26" ht="15">
      <c r="A371" s="63" t="s">
        <v>412</v>
      </c>
      <c r="B371" s="63" t="s">
        <v>412</v>
      </c>
      <c r="C371" s="64"/>
      <c r="D371" s="65"/>
      <c r="E371" s="66"/>
      <c r="F371" s="67"/>
      <c r="G371" s="64"/>
      <c r="H371" s="50" t="s">
        <v>178</v>
      </c>
      <c r="I371" s="69"/>
      <c r="J371" s="69"/>
      <c r="K371" s="34" t="s">
        <v>65</v>
      </c>
      <c r="L371" s="76">
        <v>371</v>
      </c>
      <c r="M3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1" s="71"/>
      <c r="O371" s="78" t="s">
        <v>178</v>
      </c>
      <c r="P371" s="80">
        <v>44297.773356481484</v>
      </c>
      <c r="Q371" s="78" t="s">
        <v>772</v>
      </c>
      <c r="R371" s="81" t="s">
        <v>1027</v>
      </c>
      <c r="S371" s="78" t="s">
        <v>1169</v>
      </c>
      <c r="T371" s="78" t="s">
        <v>1201</v>
      </c>
      <c r="U371" s="80">
        <v>44297.773356481484</v>
      </c>
      <c r="V371" s="81" t="s">
        <v>1491</v>
      </c>
      <c r="W371" s="78"/>
      <c r="X371" s="78"/>
      <c r="Y371" s="84" t="s">
        <v>1988</v>
      </c>
      <c r="Z371" s="78"/>
    </row>
    <row r="372" spans="1:26" ht="15">
      <c r="A372" s="63" t="s">
        <v>412</v>
      </c>
      <c r="B372" s="63" t="s">
        <v>582</v>
      </c>
      <c r="C372" s="64"/>
      <c r="D372" s="65"/>
      <c r="E372" s="66"/>
      <c r="F372" s="67"/>
      <c r="G372" s="64"/>
      <c r="H372" s="68" t="s">
        <v>632</v>
      </c>
      <c r="I372" s="69"/>
      <c r="J372" s="69"/>
      <c r="K372" s="34" t="s">
        <v>65</v>
      </c>
      <c r="L372" s="76">
        <v>372</v>
      </c>
      <c r="M3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2" s="71"/>
      <c r="O372" s="78" t="s">
        <v>632</v>
      </c>
      <c r="P372" s="80">
        <v>44300.696180555555</v>
      </c>
      <c r="Q372" s="78" t="s">
        <v>773</v>
      </c>
      <c r="R372" s="81" t="s">
        <v>1028</v>
      </c>
      <c r="S372" s="78" t="s">
        <v>1169</v>
      </c>
      <c r="T372" s="78"/>
      <c r="U372" s="80">
        <v>44300.696180555555</v>
      </c>
      <c r="V372" s="81" t="s">
        <v>1492</v>
      </c>
      <c r="W372" s="78"/>
      <c r="X372" s="78"/>
      <c r="Y372" s="84" t="s">
        <v>1989</v>
      </c>
      <c r="Z372" s="84" t="s">
        <v>2255</v>
      </c>
    </row>
    <row r="373" spans="1:26" ht="15">
      <c r="A373" s="63" t="s">
        <v>413</v>
      </c>
      <c r="B373" s="63" t="s">
        <v>413</v>
      </c>
      <c r="C373" s="64"/>
      <c r="D373" s="65"/>
      <c r="E373" s="66"/>
      <c r="F373" s="67"/>
      <c r="G373" s="64"/>
      <c r="H373" s="68" t="s">
        <v>178</v>
      </c>
      <c r="I373" s="69"/>
      <c r="J373" s="69"/>
      <c r="K373" s="34" t="s">
        <v>65</v>
      </c>
      <c r="L373" s="76">
        <v>373</v>
      </c>
      <c r="M3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3" s="71"/>
      <c r="O373" s="78" t="s">
        <v>178</v>
      </c>
      <c r="P373" s="80">
        <v>44300.72237268519</v>
      </c>
      <c r="Q373" s="78" t="s">
        <v>774</v>
      </c>
      <c r="R373" s="81" t="s">
        <v>1029</v>
      </c>
      <c r="S373" s="78" t="s">
        <v>1169</v>
      </c>
      <c r="T373" s="78"/>
      <c r="U373" s="80">
        <v>44300.72237268519</v>
      </c>
      <c r="V373" s="81" t="s">
        <v>1493</v>
      </c>
      <c r="W373" s="78"/>
      <c r="X373" s="78"/>
      <c r="Y373" s="84" t="s">
        <v>1990</v>
      </c>
      <c r="Z373" s="78"/>
    </row>
    <row r="374" spans="1:26" ht="15">
      <c r="A374" s="63" t="s">
        <v>414</v>
      </c>
      <c r="B374" s="63" t="s">
        <v>413</v>
      </c>
      <c r="C374" s="64"/>
      <c r="D374" s="65"/>
      <c r="E374" s="66"/>
      <c r="F374" s="67"/>
      <c r="G374" s="64"/>
      <c r="H374" s="68" t="s">
        <v>633</v>
      </c>
      <c r="I374" s="69"/>
      <c r="J374" s="69"/>
      <c r="K374" s="34" t="s">
        <v>65</v>
      </c>
      <c r="L374" s="76">
        <v>374</v>
      </c>
      <c r="M3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4" s="71"/>
      <c r="O374" s="78" t="s">
        <v>633</v>
      </c>
      <c r="P374" s="80">
        <v>44300.73880787037</v>
      </c>
      <c r="Q374" s="78" t="s">
        <v>775</v>
      </c>
      <c r="R374" s="78"/>
      <c r="S374" s="78"/>
      <c r="T374" s="78"/>
      <c r="U374" s="80">
        <v>44300.73880787037</v>
      </c>
      <c r="V374" s="81" t="s">
        <v>1494</v>
      </c>
      <c r="W374" s="78"/>
      <c r="X374" s="78"/>
      <c r="Y374" s="84" t="s">
        <v>1991</v>
      </c>
      <c r="Z374" s="78"/>
    </row>
    <row r="375" spans="1:26" ht="15">
      <c r="A375" s="63" t="s">
        <v>415</v>
      </c>
      <c r="B375" s="63" t="s">
        <v>583</v>
      </c>
      <c r="C375" s="64"/>
      <c r="D375" s="65"/>
      <c r="E375" s="66"/>
      <c r="F375" s="67"/>
      <c r="G375" s="64"/>
      <c r="H375" s="68" t="s">
        <v>632</v>
      </c>
      <c r="I375" s="69"/>
      <c r="J375" s="69"/>
      <c r="K375" s="34" t="s">
        <v>65</v>
      </c>
      <c r="L375" s="76">
        <v>375</v>
      </c>
      <c r="M3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5" s="71"/>
      <c r="O375" s="78" t="s">
        <v>632</v>
      </c>
      <c r="P375" s="80">
        <v>44300.74203703704</v>
      </c>
      <c r="Q375" s="78" t="s">
        <v>776</v>
      </c>
      <c r="R375" s="81" t="s">
        <v>1030</v>
      </c>
      <c r="S375" s="78" t="s">
        <v>1169</v>
      </c>
      <c r="T375" s="78"/>
      <c r="U375" s="80">
        <v>44300.74203703704</v>
      </c>
      <c r="V375" s="81" t="s">
        <v>1495</v>
      </c>
      <c r="W375" s="78"/>
      <c r="X375" s="78"/>
      <c r="Y375" s="84" t="s">
        <v>1992</v>
      </c>
      <c r="Z375" s="84" t="s">
        <v>2256</v>
      </c>
    </row>
    <row r="376" spans="1:26" ht="15">
      <c r="A376" s="63" t="s">
        <v>415</v>
      </c>
      <c r="B376" s="63" t="s">
        <v>415</v>
      </c>
      <c r="C376" s="64"/>
      <c r="D376" s="65"/>
      <c r="E376" s="66"/>
      <c r="F376" s="67"/>
      <c r="G376" s="64"/>
      <c r="H376" s="68" t="s">
        <v>178</v>
      </c>
      <c r="I376" s="69"/>
      <c r="J376" s="69"/>
      <c r="K376" s="34" t="s">
        <v>65</v>
      </c>
      <c r="L376" s="76">
        <v>376</v>
      </c>
      <c r="M3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6" s="71"/>
      <c r="O376" s="78" t="s">
        <v>178</v>
      </c>
      <c r="P376" s="80">
        <v>44298.82686342593</v>
      </c>
      <c r="Q376" s="78" t="s">
        <v>777</v>
      </c>
      <c r="R376" s="81" t="s">
        <v>1031</v>
      </c>
      <c r="S376" s="78" t="s">
        <v>1169</v>
      </c>
      <c r="T376" s="78"/>
      <c r="U376" s="80">
        <v>44298.82686342593</v>
      </c>
      <c r="V376" s="81" t="s">
        <v>1496</v>
      </c>
      <c r="W376" s="78"/>
      <c r="X376" s="78"/>
      <c r="Y376" s="84" t="s">
        <v>1993</v>
      </c>
      <c r="Z376" s="78"/>
    </row>
    <row r="377" spans="1:26" ht="28.8">
      <c r="A377" s="63" t="s">
        <v>415</v>
      </c>
      <c r="B377" s="63" t="s">
        <v>483</v>
      </c>
      <c r="C377" s="64"/>
      <c r="D377" s="65"/>
      <c r="E377" s="66"/>
      <c r="F377" s="67"/>
      <c r="G377" s="64"/>
      <c r="H377" s="50" t="s">
        <v>633</v>
      </c>
      <c r="I377" s="69"/>
      <c r="J377" s="69"/>
      <c r="K377" s="34" t="s">
        <v>65</v>
      </c>
      <c r="L377" s="76">
        <v>377</v>
      </c>
      <c r="M3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7" s="71"/>
      <c r="O377" s="78" t="s">
        <v>633</v>
      </c>
      <c r="P377" s="80">
        <v>44300.55788194444</v>
      </c>
      <c r="Q377" s="78" t="s">
        <v>761</v>
      </c>
      <c r="R377" s="78"/>
      <c r="S377" s="78"/>
      <c r="T377" s="78"/>
      <c r="U377" s="80">
        <v>44300.55788194444</v>
      </c>
      <c r="V377" s="81" t="s">
        <v>1497</v>
      </c>
      <c r="W377" s="78"/>
      <c r="X377" s="78"/>
      <c r="Y377" s="84" t="s">
        <v>1994</v>
      </c>
      <c r="Z377" s="78"/>
    </row>
    <row r="378" spans="1:26" ht="15">
      <c r="A378" s="63" t="s">
        <v>416</v>
      </c>
      <c r="B378" s="63" t="s">
        <v>416</v>
      </c>
      <c r="C378" s="64"/>
      <c r="D378" s="65"/>
      <c r="E378" s="66"/>
      <c r="F378" s="67"/>
      <c r="G378" s="64"/>
      <c r="H378" s="50" t="s">
        <v>178</v>
      </c>
      <c r="I378" s="69"/>
      <c r="J378" s="69"/>
      <c r="K378" s="34" t="s">
        <v>65</v>
      </c>
      <c r="L378" s="76">
        <v>378</v>
      </c>
      <c r="M3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8" s="71"/>
      <c r="O378" s="78" t="s">
        <v>178</v>
      </c>
      <c r="P378" s="80">
        <v>44300.75157407407</v>
      </c>
      <c r="Q378" s="78" t="s">
        <v>778</v>
      </c>
      <c r="R378" s="81" t="s">
        <v>1032</v>
      </c>
      <c r="S378" s="78" t="s">
        <v>1174</v>
      </c>
      <c r="T378" s="78"/>
      <c r="U378" s="80">
        <v>44300.75157407407</v>
      </c>
      <c r="V378" s="81" t="s">
        <v>1498</v>
      </c>
      <c r="W378" s="78"/>
      <c r="X378" s="78"/>
      <c r="Y378" s="84" t="s">
        <v>1995</v>
      </c>
      <c r="Z378" s="78"/>
    </row>
    <row r="379" spans="1:26" ht="15">
      <c r="A379" s="63" t="s">
        <v>417</v>
      </c>
      <c r="B379" s="63" t="s">
        <v>584</v>
      </c>
      <c r="C379" s="64"/>
      <c r="D379" s="65"/>
      <c r="E379" s="66"/>
      <c r="F379" s="67"/>
      <c r="G379" s="64"/>
      <c r="H379" s="68" t="s">
        <v>632</v>
      </c>
      <c r="I379" s="69"/>
      <c r="J379" s="69"/>
      <c r="K379" s="34" t="s">
        <v>65</v>
      </c>
      <c r="L379" s="76">
        <v>379</v>
      </c>
      <c r="M3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9" s="71"/>
      <c r="O379" s="78" t="s">
        <v>632</v>
      </c>
      <c r="P379" s="80">
        <v>44297.52429398148</v>
      </c>
      <c r="Q379" s="78" t="s">
        <v>779</v>
      </c>
      <c r="R379" s="78"/>
      <c r="S379" s="78"/>
      <c r="T379" s="78"/>
      <c r="U379" s="80">
        <v>44297.52429398148</v>
      </c>
      <c r="V379" s="81" t="s">
        <v>1499</v>
      </c>
      <c r="W379" s="78"/>
      <c r="X379" s="78"/>
      <c r="Y379" s="84" t="s">
        <v>1996</v>
      </c>
      <c r="Z379" s="84" t="s">
        <v>2257</v>
      </c>
    </row>
    <row r="380" spans="1:26" ht="15">
      <c r="A380" s="63" t="s">
        <v>417</v>
      </c>
      <c r="B380" s="63" t="s">
        <v>417</v>
      </c>
      <c r="C380" s="64"/>
      <c r="D380" s="65"/>
      <c r="E380" s="66"/>
      <c r="F380" s="67"/>
      <c r="G380" s="64"/>
      <c r="H380" s="68" t="s">
        <v>178</v>
      </c>
      <c r="I380" s="69"/>
      <c r="J380" s="69"/>
      <c r="K380" s="34" t="s">
        <v>65</v>
      </c>
      <c r="L380" s="76">
        <v>380</v>
      </c>
      <c r="M3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0" s="71"/>
      <c r="O380" s="78" t="s">
        <v>178</v>
      </c>
      <c r="P380" s="80">
        <v>44300.766747685186</v>
      </c>
      <c r="Q380" s="78" t="s">
        <v>780</v>
      </c>
      <c r="R380" s="78"/>
      <c r="S380" s="78"/>
      <c r="T380" s="78"/>
      <c r="U380" s="80">
        <v>44300.766747685186</v>
      </c>
      <c r="V380" s="81" t="s">
        <v>1500</v>
      </c>
      <c r="W380" s="78"/>
      <c r="X380" s="78"/>
      <c r="Y380" s="84" t="s">
        <v>1997</v>
      </c>
      <c r="Z380" s="78"/>
    </row>
    <row r="381" spans="1:26" ht="28.8">
      <c r="A381" s="63" t="s">
        <v>418</v>
      </c>
      <c r="B381" s="63" t="s">
        <v>417</v>
      </c>
      <c r="C381" s="64"/>
      <c r="D381" s="65"/>
      <c r="E381" s="66"/>
      <c r="F381" s="67"/>
      <c r="G381" s="64"/>
      <c r="H381" s="50" t="s">
        <v>632</v>
      </c>
      <c r="I381" s="69"/>
      <c r="J381" s="69"/>
      <c r="K381" s="34" t="s">
        <v>65</v>
      </c>
      <c r="L381" s="76">
        <v>381</v>
      </c>
      <c r="M3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1" s="71"/>
      <c r="O381" s="78" t="s">
        <v>632</v>
      </c>
      <c r="P381" s="80">
        <v>44300.77001157407</v>
      </c>
      <c r="Q381" s="78" t="s">
        <v>781</v>
      </c>
      <c r="R381" s="81" t="s">
        <v>1033</v>
      </c>
      <c r="S381" s="78" t="s">
        <v>1169</v>
      </c>
      <c r="T381" s="78"/>
      <c r="U381" s="80">
        <v>44300.77001157407</v>
      </c>
      <c r="V381" s="81" t="s">
        <v>1501</v>
      </c>
      <c r="W381" s="78"/>
      <c r="X381" s="78"/>
      <c r="Y381" s="84" t="s">
        <v>1998</v>
      </c>
      <c r="Z381" s="84" t="s">
        <v>1997</v>
      </c>
    </row>
    <row r="382" spans="1:26" ht="15">
      <c r="A382" s="63" t="s">
        <v>419</v>
      </c>
      <c r="B382" s="63" t="s">
        <v>585</v>
      </c>
      <c r="C382" s="64"/>
      <c r="D382" s="65"/>
      <c r="E382" s="66"/>
      <c r="F382" s="67"/>
      <c r="G382" s="64"/>
      <c r="H382" s="68" t="s">
        <v>632</v>
      </c>
      <c r="I382" s="69"/>
      <c r="J382" s="69"/>
      <c r="K382" s="34" t="s">
        <v>65</v>
      </c>
      <c r="L382" s="76">
        <v>382</v>
      </c>
      <c r="M3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2" s="71"/>
      <c r="O382" s="78" t="s">
        <v>632</v>
      </c>
      <c r="P382" s="80">
        <v>44300.74427083333</v>
      </c>
      <c r="Q382" s="78" t="s">
        <v>782</v>
      </c>
      <c r="R382" s="78"/>
      <c r="S382" s="78"/>
      <c r="T382" s="78"/>
      <c r="U382" s="80">
        <v>44300.74427083333</v>
      </c>
      <c r="V382" s="81" t="s">
        <v>1502</v>
      </c>
      <c r="W382" s="78"/>
      <c r="X382" s="78"/>
      <c r="Y382" s="84" t="s">
        <v>1999</v>
      </c>
      <c r="Z382" s="84" t="s">
        <v>2258</v>
      </c>
    </row>
    <row r="383" spans="1:26" ht="15">
      <c r="A383" s="63" t="s">
        <v>419</v>
      </c>
      <c r="B383" s="63" t="s">
        <v>586</v>
      </c>
      <c r="C383" s="64"/>
      <c r="D383" s="65"/>
      <c r="E383" s="66"/>
      <c r="F383" s="67"/>
      <c r="G383" s="64"/>
      <c r="H383" s="68" t="s">
        <v>633</v>
      </c>
      <c r="I383" s="69"/>
      <c r="J383" s="69"/>
      <c r="K383" s="34" t="s">
        <v>65</v>
      </c>
      <c r="L383" s="76">
        <v>383</v>
      </c>
      <c r="M3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3" s="71"/>
      <c r="O383" s="78" t="s">
        <v>633</v>
      </c>
      <c r="P383" s="80">
        <v>44300.80086805556</v>
      </c>
      <c r="Q383" s="78" t="s">
        <v>783</v>
      </c>
      <c r="R383" s="81" t="s">
        <v>1034</v>
      </c>
      <c r="S383" s="78" t="s">
        <v>1169</v>
      </c>
      <c r="T383" s="78"/>
      <c r="U383" s="80">
        <v>44300.80086805556</v>
      </c>
      <c r="V383" s="81" t="s">
        <v>1503</v>
      </c>
      <c r="W383" s="78"/>
      <c r="X383" s="78"/>
      <c r="Y383" s="84" t="s">
        <v>2000</v>
      </c>
      <c r="Z383" s="84" t="s">
        <v>2259</v>
      </c>
    </row>
    <row r="384" spans="1:26" ht="15">
      <c r="A384" s="63" t="s">
        <v>419</v>
      </c>
      <c r="B384" s="63" t="s">
        <v>587</v>
      </c>
      <c r="C384" s="64"/>
      <c r="D384" s="65"/>
      <c r="E384" s="66"/>
      <c r="F384" s="67"/>
      <c r="G384" s="64"/>
      <c r="H384" s="68" t="s">
        <v>632</v>
      </c>
      <c r="I384" s="69"/>
      <c r="J384" s="69"/>
      <c r="K384" s="34" t="s">
        <v>65</v>
      </c>
      <c r="L384" s="76">
        <v>384</v>
      </c>
      <c r="M3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4" s="71"/>
      <c r="O384" s="78" t="s">
        <v>632</v>
      </c>
      <c r="P384" s="80">
        <v>44300.80086805556</v>
      </c>
      <c r="Q384" s="78" t="s">
        <v>783</v>
      </c>
      <c r="R384" s="81" t="s">
        <v>1034</v>
      </c>
      <c r="S384" s="78" t="s">
        <v>1169</v>
      </c>
      <c r="T384" s="78"/>
      <c r="U384" s="80">
        <v>44300.80086805556</v>
      </c>
      <c r="V384" s="81" t="s">
        <v>1503</v>
      </c>
      <c r="W384" s="78"/>
      <c r="X384" s="78"/>
      <c r="Y384" s="84" t="s">
        <v>2000</v>
      </c>
      <c r="Z384" s="84" t="s">
        <v>2259</v>
      </c>
    </row>
    <row r="385" spans="1:26" ht="15">
      <c r="A385" s="63" t="s">
        <v>419</v>
      </c>
      <c r="B385" s="63" t="s">
        <v>419</v>
      </c>
      <c r="C385" s="64"/>
      <c r="D385" s="65"/>
      <c r="E385" s="66"/>
      <c r="F385" s="67"/>
      <c r="G385" s="64"/>
      <c r="H385" s="68" t="s">
        <v>178</v>
      </c>
      <c r="I385" s="69"/>
      <c r="J385" s="69"/>
      <c r="K385" s="34" t="s">
        <v>65</v>
      </c>
      <c r="L385" s="76">
        <v>385</v>
      </c>
      <c r="M3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5" s="71"/>
      <c r="O385" s="78" t="s">
        <v>178</v>
      </c>
      <c r="P385" s="80">
        <v>44300.690613425926</v>
      </c>
      <c r="Q385" s="78" t="s">
        <v>784</v>
      </c>
      <c r="R385" s="78"/>
      <c r="S385" s="78"/>
      <c r="T385" s="78" t="s">
        <v>1208</v>
      </c>
      <c r="U385" s="80">
        <v>44300.690613425926</v>
      </c>
      <c r="V385" s="81" t="s">
        <v>1504</v>
      </c>
      <c r="W385" s="78"/>
      <c r="X385" s="78"/>
      <c r="Y385" s="84" t="s">
        <v>2001</v>
      </c>
      <c r="Z385" s="78"/>
    </row>
    <row r="386" spans="1:26" ht="15">
      <c r="A386" s="63" t="s">
        <v>420</v>
      </c>
      <c r="B386" s="63" t="s">
        <v>588</v>
      </c>
      <c r="C386" s="64"/>
      <c r="D386" s="65"/>
      <c r="E386" s="66"/>
      <c r="F386" s="67"/>
      <c r="G386" s="64"/>
      <c r="H386" s="68" t="s">
        <v>632</v>
      </c>
      <c r="I386" s="69"/>
      <c r="J386" s="69"/>
      <c r="K386" s="34" t="s">
        <v>65</v>
      </c>
      <c r="L386" s="76">
        <v>386</v>
      </c>
      <c r="M3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6" s="71"/>
      <c r="O386" s="78" t="s">
        <v>632</v>
      </c>
      <c r="P386" s="80">
        <v>44300.81155092592</v>
      </c>
      <c r="Q386" s="78" t="s">
        <v>785</v>
      </c>
      <c r="R386" s="81" t="s">
        <v>1035</v>
      </c>
      <c r="S386" s="78" t="s">
        <v>1169</v>
      </c>
      <c r="T386" s="78"/>
      <c r="U386" s="80">
        <v>44300.81155092592</v>
      </c>
      <c r="V386" s="81" t="s">
        <v>1505</v>
      </c>
      <c r="W386" s="78"/>
      <c r="X386" s="78"/>
      <c r="Y386" s="84" t="s">
        <v>2002</v>
      </c>
      <c r="Z386" s="84" t="s">
        <v>2260</v>
      </c>
    </row>
    <row r="387" spans="1:26" ht="15">
      <c r="A387" s="63" t="s">
        <v>421</v>
      </c>
      <c r="B387" s="63" t="s">
        <v>589</v>
      </c>
      <c r="C387" s="64"/>
      <c r="D387" s="65"/>
      <c r="E387" s="66"/>
      <c r="F387" s="67"/>
      <c r="G387" s="64"/>
      <c r="H387" s="68" t="s">
        <v>632</v>
      </c>
      <c r="I387" s="69"/>
      <c r="J387" s="69"/>
      <c r="K387" s="34" t="s">
        <v>65</v>
      </c>
      <c r="L387" s="76">
        <v>387</v>
      </c>
      <c r="M3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7" s="71"/>
      <c r="O387" s="78" t="s">
        <v>632</v>
      </c>
      <c r="P387" s="80">
        <v>44300.81508101852</v>
      </c>
      <c r="Q387" s="78" t="s">
        <v>786</v>
      </c>
      <c r="R387" s="81" t="s">
        <v>1036</v>
      </c>
      <c r="S387" s="78" t="s">
        <v>1169</v>
      </c>
      <c r="T387" s="78"/>
      <c r="U387" s="80">
        <v>44300.81508101852</v>
      </c>
      <c r="V387" s="81" t="s">
        <v>1506</v>
      </c>
      <c r="W387" s="78"/>
      <c r="X387" s="78"/>
      <c r="Y387" s="84" t="s">
        <v>2003</v>
      </c>
      <c r="Z387" s="84" t="s">
        <v>2261</v>
      </c>
    </row>
    <row r="388" spans="1:26" ht="28.8">
      <c r="A388" s="63" t="s">
        <v>421</v>
      </c>
      <c r="B388" s="63" t="s">
        <v>512</v>
      </c>
      <c r="C388" s="64"/>
      <c r="D388" s="65"/>
      <c r="E388" s="66"/>
      <c r="F388" s="67"/>
      <c r="G388" s="64"/>
      <c r="H388" s="50" t="s">
        <v>633</v>
      </c>
      <c r="I388" s="69"/>
      <c r="J388" s="69"/>
      <c r="K388" s="34" t="s">
        <v>65</v>
      </c>
      <c r="L388" s="76">
        <v>388</v>
      </c>
      <c r="M3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8" s="71"/>
      <c r="O388" s="78" t="s">
        <v>633</v>
      </c>
      <c r="P388" s="80">
        <v>44298.791041666664</v>
      </c>
      <c r="Q388" s="78" t="s">
        <v>696</v>
      </c>
      <c r="R388" s="78"/>
      <c r="S388" s="78"/>
      <c r="T388" s="78"/>
      <c r="U388" s="80">
        <v>44298.791041666664</v>
      </c>
      <c r="V388" s="81" t="s">
        <v>1507</v>
      </c>
      <c r="W388" s="78"/>
      <c r="X388" s="78"/>
      <c r="Y388" s="84" t="s">
        <v>2004</v>
      </c>
      <c r="Z388" s="78"/>
    </row>
    <row r="389" spans="1:26" ht="15">
      <c r="A389" s="63" t="s">
        <v>421</v>
      </c>
      <c r="B389" s="63" t="s">
        <v>485</v>
      </c>
      <c r="C389" s="64"/>
      <c r="D389" s="65"/>
      <c r="E389" s="66"/>
      <c r="F389" s="67"/>
      <c r="G389" s="64"/>
      <c r="H389" s="68" t="s">
        <v>633</v>
      </c>
      <c r="I389" s="69"/>
      <c r="J389" s="69"/>
      <c r="K389" s="34" t="s">
        <v>65</v>
      </c>
      <c r="L389" s="76">
        <v>389</v>
      </c>
      <c r="M3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9" s="71"/>
      <c r="O389" s="78" t="s">
        <v>633</v>
      </c>
      <c r="P389" s="80">
        <v>44300.81508101852</v>
      </c>
      <c r="Q389" s="78" t="s">
        <v>786</v>
      </c>
      <c r="R389" s="81" t="s">
        <v>1036</v>
      </c>
      <c r="S389" s="78" t="s">
        <v>1169</v>
      </c>
      <c r="T389" s="78"/>
      <c r="U389" s="80">
        <v>44300.81508101852</v>
      </c>
      <c r="V389" s="81" t="s">
        <v>1506</v>
      </c>
      <c r="W389" s="78"/>
      <c r="X389" s="78"/>
      <c r="Y389" s="84" t="s">
        <v>2003</v>
      </c>
      <c r="Z389" s="84" t="s">
        <v>2261</v>
      </c>
    </row>
    <row r="390" spans="1:26" ht="28.8">
      <c r="A390" s="63" t="s">
        <v>422</v>
      </c>
      <c r="B390" s="63" t="s">
        <v>483</v>
      </c>
      <c r="C390" s="64"/>
      <c r="D390" s="65"/>
      <c r="E390" s="66"/>
      <c r="F390" s="67"/>
      <c r="G390" s="64"/>
      <c r="H390" s="50" t="s">
        <v>633</v>
      </c>
      <c r="I390" s="69"/>
      <c r="J390" s="69"/>
      <c r="K390" s="34" t="s">
        <v>65</v>
      </c>
      <c r="L390" s="76">
        <v>390</v>
      </c>
      <c r="M3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0" s="71"/>
      <c r="O390" s="78" t="s">
        <v>633</v>
      </c>
      <c r="P390" s="80">
        <v>44300.88363425926</v>
      </c>
      <c r="Q390" s="78" t="s">
        <v>761</v>
      </c>
      <c r="R390" s="78"/>
      <c r="S390" s="78"/>
      <c r="T390" s="78"/>
      <c r="U390" s="80">
        <v>44300.88363425926</v>
      </c>
      <c r="V390" s="81" t="s">
        <v>1508</v>
      </c>
      <c r="W390" s="78"/>
      <c r="X390" s="78"/>
      <c r="Y390" s="84" t="s">
        <v>2005</v>
      </c>
      <c r="Z390" s="78"/>
    </row>
    <row r="391" spans="1:26" ht="28.8">
      <c r="A391" s="63" t="s">
        <v>423</v>
      </c>
      <c r="B391" s="63" t="s">
        <v>590</v>
      </c>
      <c r="C391" s="64"/>
      <c r="D391" s="65"/>
      <c r="E391" s="66"/>
      <c r="F391" s="67"/>
      <c r="G391" s="64"/>
      <c r="H391" s="50" t="s">
        <v>632</v>
      </c>
      <c r="I391" s="69"/>
      <c r="J391" s="69"/>
      <c r="K391" s="34" t="s">
        <v>65</v>
      </c>
      <c r="L391" s="76">
        <v>391</v>
      </c>
      <c r="M3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1" s="71"/>
      <c r="O391" s="78" t="s">
        <v>632</v>
      </c>
      <c r="P391" s="80">
        <v>44300.96299768519</v>
      </c>
      <c r="Q391" s="78" t="s">
        <v>787</v>
      </c>
      <c r="R391" s="81" t="s">
        <v>1037</v>
      </c>
      <c r="S391" s="78" t="s">
        <v>1169</v>
      </c>
      <c r="T391" s="78"/>
      <c r="U391" s="80">
        <v>44300.96299768519</v>
      </c>
      <c r="V391" s="81" t="s">
        <v>1509</v>
      </c>
      <c r="W391" s="78"/>
      <c r="X391" s="78"/>
      <c r="Y391" s="84" t="s">
        <v>2006</v>
      </c>
      <c r="Z391" s="84" t="s">
        <v>2262</v>
      </c>
    </row>
    <row r="392" spans="1:26" ht="28.8">
      <c r="A392" s="63" t="s">
        <v>423</v>
      </c>
      <c r="B392" s="63" t="s">
        <v>551</v>
      </c>
      <c r="C392" s="64"/>
      <c r="D392" s="65"/>
      <c r="E392" s="66"/>
      <c r="F392" s="67"/>
      <c r="G392" s="64"/>
      <c r="H392" s="50" t="s">
        <v>633</v>
      </c>
      <c r="I392" s="69"/>
      <c r="J392" s="69"/>
      <c r="K392" s="34" t="s">
        <v>65</v>
      </c>
      <c r="L392" s="76">
        <v>392</v>
      </c>
      <c r="M3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2" s="71"/>
      <c r="O392" s="78" t="s">
        <v>633</v>
      </c>
      <c r="P392" s="80">
        <v>44300.96299768519</v>
      </c>
      <c r="Q392" s="78" t="s">
        <v>787</v>
      </c>
      <c r="R392" s="81" t="s">
        <v>1037</v>
      </c>
      <c r="S392" s="78" t="s">
        <v>1169</v>
      </c>
      <c r="T392" s="78"/>
      <c r="U392" s="80">
        <v>44300.96299768519</v>
      </c>
      <c r="V392" s="81" t="s">
        <v>1509</v>
      </c>
      <c r="W392" s="78"/>
      <c r="X392" s="78"/>
      <c r="Y392" s="84" t="s">
        <v>2006</v>
      </c>
      <c r="Z392" s="84" t="s">
        <v>2262</v>
      </c>
    </row>
    <row r="393" spans="1:26" ht="15">
      <c r="A393" s="63" t="s">
        <v>424</v>
      </c>
      <c r="B393" s="63" t="s">
        <v>551</v>
      </c>
      <c r="C393" s="64"/>
      <c r="D393" s="65"/>
      <c r="E393" s="66"/>
      <c r="F393" s="67"/>
      <c r="G393" s="64"/>
      <c r="H393" s="68" t="s">
        <v>632</v>
      </c>
      <c r="I393" s="69"/>
      <c r="J393" s="69"/>
      <c r="K393" s="34" t="s">
        <v>65</v>
      </c>
      <c r="L393" s="76">
        <v>393</v>
      </c>
      <c r="M3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3" s="71"/>
      <c r="O393" s="78" t="s">
        <v>632</v>
      </c>
      <c r="P393" s="80">
        <v>44301.14230324074</v>
      </c>
      <c r="Q393" s="78" t="s">
        <v>788</v>
      </c>
      <c r="R393" s="81" t="s">
        <v>1038</v>
      </c>
      <c r="S393" s="78" t="s">
        <v>1169</v>
      </c>
      <c r="T393" s="78"/>
      <c r="U393" s="80">
        <v>44301.14230324074</v>
      </c>
      <c r="V393" s="81" t="s">
        <v>1510</v>
      </c>
      <c r="W393" s="78"/>
      <c r="X393" s="78"/>
      <c r="Y393" s="84" t="s">
        <v>2007</v>
      </c>
      <c r="Z393" s="84" t="s">
        <v>2263</v>
      </c>
    </row>
    <row r="394" spans="1:26" ht="28.8">
      <c r="A394" s="63" t="s">
        <v>425</v>
      </c>
      <c r="B394" s="63" t="s">
        <v>571</v>
      </c>
      <c r="C394" s="64"/>
      <c r="D394" s="65"/>
      <c r="E394" s="66"/>
      <c r="F394" s="67"/>
      <c r="G394" s="64"/>
      <c r="H394" s="50" t="s">
        <v>633</v>
      </c>
      <c r="I394" s="69"/>
      <c r="J394" s="69"/>
      <c r="K394" s="34" t="s">
        <v>65</v>
      </c>
      <c r="L394" s="76">
        <v>394</v>
      </c>
      <c r="M3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4" s="71"/>
      <c r="O394" s="78" t="s">
        <v>633</v>
      </c>
      <c r="P394" s="80">
        <v>44301.282488425924</v>
      </c>
      <c r="Q394" s="78" t="s">
        <v>789</v>
      </c>
      <c r="R394" s="81" t="s">
        <v>1039</v>
      </c>
      <c r="S394" s="78" t="s">
        <v>1174</v>
      </c>
      <c r="T394" s="78"/>
      <c r="U394" s="80">
        <v>44301.282488425924</v>
      </c>
      <c r="V394" s="81" t="s">
        <v>1511</v>
      </c>
      <c r="W394" s="78"/>
      <c r="X394" s="78"/>
      <c r="Y394" s="84" t="s">
        <v>2008</v>
      </c>
      <c r="Z394" s="78"/>
    </row>
    <row r="395" spans="1:26" ht="28.8">
      <c r="A395" s="63" t="s">
        <v>426</v>
      </c>
      <c r="B395" s="63" t="s">
        <v>491</v>
      </c>
      <c r="C395" s="64"/>
      <c r="D395" s="65"/>
      <c r="E395" s="66"/>
      <c r="F395" s="67"/>
      <c r="G395" s="64"/>
      <c r="H395" s="50" t="s">
        <v>633</v>
      </c>
      <c r="I395" s="69"/>
      <c r="J395" s="69"/>
      <c r="K395" s="34" t="s">
        <v>65</v>
      </c>
      <c r="L395" s="76">
        <v>395</v>
      </c>
      <c r="M3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5" s="71"/>
      <c r="O395" s="78" t="s">
        <v>633</v>
      </c>
      <c r="P395" s="80">
        <v>44301.28314814815</v>
      </c>
      <c r="Q395" s="78" t="s">
        <v>790</v>
      </c>
      <c r="R395" s="78"/>
      <c r="S395" s="78"/>
      <c r="T395" s="78"/>
      <c r="U395" s="80">
        <v>44301.28314814815</v>
      </c>
      <c r="V395" s="81" t="s">
        <v>1512</v>
      </c>
      <c r="W395" s="78"/>
      <c r="X395" s="78"/>
      <c r="Y395" s="84" t="s">
        <v>2009</v>
      </c>
      <c r="Z395" s="78"/>
    </row>
    <row r="396" spans="1:26" ht="28.8">
      <c r="A396" s="63" t="s">
        <v>427</v>
      </c>
      <c r="B396" s="63" t="s">
        <v>491</v>
      </c>
      <c r="C396" s="64"/>
      <c r="D396" s="65"/>
      <c r="E396" s="66"/>
      <c r="F396" s="67"/>
      <c r="G396" s="64"/>
      <c r="H396" s="50" t="s">
        <v>633</v>
      </c>
      <c r="I396" s="69"/>
      <c r="J396" s="69"/>
      <c r="K396" s="34" t="s">
        <v>65</v>
      </c>
      <c r="L396" s="76">
        <v>396</v>
      </c>
      <c r="M3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6" s="71"/>
      <c r="O396" s="78" t="s">
        <v>633</v>
      </c>
      <c r="P396" s="80">
        <v>44301.28736111111</v>
      </c>
      <c r="Q396" s="78" t="s">
        <v>790</v>
      </c>
      <c r="R396" s="78"/>
      <c r="S396" s="78"/>
      <c r="T396" s="78"/>
      <c r="U396" s="80">
        <v>44301.28736111111</v>
      </c>
      <c r="V396" s="81" t="s">
        <v>1513</v>
      </c>
      <c r="W396" s="78"/>
      <c r="X396" s="78"/>
      <c r="Y396" s="84" t="s">
        <v>2010</v>
      </c>
      <c r="Z396" s="78"/>
    </row>
    <row r="397" spans="1:26" ht="28.8">
      <c r="A397" s="63" t="s">
        <v>428</v>
      </c>
      <c r="B397" s="63" t="s">
        <v>491</v>
      </c>
      <c r="C397" s="64"/>
      <c r="D397" s="65"/>
      <c r="E397" s="66"/>
      <c r="F397" s="67"/>
      <c r="G397" s="64"/>
      <c r="H397" s="50" t="s">
        <v>633</v>
      </c>
      <c r="I397" s="69"/>
      <c r="J397" s="69"/>
      <c r="K397" s="34" t="s">
        <v>65</v>
      </c>
      <c r="L397" s="76">
        <v>397</v>
      </c>
      <c r="M3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7" s="71"/>
      <c r="O397" s="78" t="s">
        <v>633</v>
      </c>
      <c r="P397" s="80">
        <v>44301.2909375</v>
      </c>
      <c r="Q397" s="78" t="s">
        <v>790</v>
      </c>
      <c r="R397" s="78"/>
      <c r="S397" s="78"/>
      <c r="T397" s="78"/>
      <c r="U397" s="80">
        <v>44301.2909375</v>
      </c>
      <c r="V397" s="81" t="s">
        <v>1514</v>
      </c>
      <c r="W397" s="78"/>
      <c r="X397" s="78"/>
      <c r="Y397" s="84" t="s">
        <v>2011</v>
      </c>
      <c r="Z397" s="78"/>
    </row>
    <row r="398" spans="1:26" ht="28.8">
      <c r="A398" s="63" t="s">
        <v>429</v>
      </c>
      <c r="B398" s="63" t="s">
        <v>517</v>
      </c>
      <c r="C398" s="64"/>
      <c r="D398" s="65"/>
      <c r="E398" s="66"/>
      <c r="F398" s="67"/>
      <c r="G398" s="64"/>
      <c r="H398" s="50" t="s">
        <v>633</v>
      </c>
      <c r="I398" s="69"/>
      <c r="J398" s="69"/>
      <c r="K398" s="34" t="s">
        <v>65</v>
      </c>
      <c r="L398" s="76">
        <v>398</v>
      </c>
      <c r="M3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8" s="71"/>
      <c r="O398" s="78" t="s">
        <v>633</v>
      </c>
      <c r="P398" s="80">
        <v>44301.30155092593</v>
      </c>
      <c r="Q398" s="78" t="s">
        <v>791</v>
      </c>
      <c r="R398" s="81" t="s">
        <v>1039</v>
      </c>
      <c r="S398" s="78" t="s">
        <v>1174</v>
      </c>
      <c r="T398" s="78"/>
      <c r="U398" s="80">
        <v>44301.30155092593</v>
      </c>
      <c r="V398" s="81" t="s">
        <v>1515</v>
      </c>
      <c r="W398" s="78"/>
      <c r="X398" s="78"/>
      <c r="Y398" s="84" t="s">
        <v>2012</v>
      </c>
      <c r="Z398" s="78"/>
    </row>
    <row r="399" spans="1:26" ht="28.8">
      <c r="A399" s="63" t="s">
        <v>429</v>
      </c>
      <c r="B399" s="63" t="s">
        <v>425</v>
      </c>
      <c r="C399" s="64"/>
      <c r="D399" s="65"/>
      <c r="E399" s="66"/>
      <c r="F399" s="67"/>
      <c r="G399" s="64"/>
      <c r="H399" s="50" t="s">
        <v>633</v>
      </c>
      <c r="I399" s="69"/>
      <c r="J399" s="69"/>
      <c r="K399" s="34" t="s">
        <v>65</v>
      </c>
      <c r="L399" s="76">
        <v>399</v>
      </c>
      <c r="M3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9" s="71"/>
      <c r="O399" s="78" t="s">
        <v>633</v>
      </c>
      <c r="P399" s="80">
        <v>44301.30155092593</v>
      </c>
      <c r="Q399" s="78" t="s">
        <v>791</v>
      </c>
      <c r="R399" s="81" t="s">
        <v>1039</v>
      </c>
      <c r="S399" s="78" t="s">
        <v>1174</v>
      </c>
      <c r="T399" s="78"/>
      <c r="U399" s="80">
        <v>44301.30155092593</v>
      </c>
      <c r="V399" s="81" t="s">
        <v>1515</v>
      </c>
      <c r="W399" s="78"/>
      <c r="X399" s="78"/>
      <c r="Y399" s="84" t="s">
        <v>2012</v>
      </c>
      <c r="Z399" s="78"/>
    </row>
    <row r="400" spans="1:26" ht="15">
      <c r="A400" s="63" t="s">
        <v>430</v>
      </c>
      <c r="B400" s="63" t="s">
        <v>431</v>
      </c>
      <c r="C400" s="64"/>
      <c r="D400" s="65"/>
      <c r="E400" s="66"/>
      <c r="F400" s="67"/>
      <c r="G400" s="64"/>
      <c r="H400" s="68" t="s">
        <v>633</v>
      </c>
      <c r="I400" s="69"/>
      <c r="J400" s="69"/>
      <c r="K400" s="34" t="s">
        <v>66</v>
      </c>
      <c r="L400" s="76">
        <v>400</v>
      </c>
      <c r="M4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0" s="71"/>
      <c r="O400" s="78" t="s">
        <v>633</v>
      </c>
      <c r="P400" s="80">
        <v>44299.43533564815</v>
      </c>
      <c r="Q400" s="78" t="s">
        <v>792</v>
      </c>
      <c r="R400" s="81" t="s">
        <v>1040</v>
      </c>
      <c r="S400" s="78" t="s">
        <v>1169</v>
      </c>
      <c r="T400" s="78"/>
      <c r="U400" s="80">
        <v>44299.43533564815</v>
      </c>
      <c r="V400" s="81" t="s">
        <v>1516</v>
      </c>
      <c r="W400" s="78"/>
      <c r="X400" s="78"/>
      <c r="Y400" s="84" t="s">
        <v>2013</v>
      </c>
      <c r="Z400" s="78"/>
    </row>
    <row r="401" spans="1:26" ht="15">
      <c r="A401" s="63" t="s">
        <v>431</v>
      </c>
      <c r="B401" s="63" t="s">
        <v>488</v>
      </c>
      <c r="C401" s="64"/>
      <c r="D401" s="65"/>
      <c r="E401" s="66"/>
      <c r="F401" s="67"/>
      <c r="G401" s="64"/>
      <c r="H401" s="68" t="s">
        <v>633</v>
      </c>
      <c r="I401" s="69"/>
      <c r="J401" s="69"/>
      <c r="K401" s="34" t="s">
        <v>65</v>
      </c>
      <c r="L401" s="76">
        <v>401</v>
      </c>
      <c r="M4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1" s="71"/>
      <c r="O401" s="78" t="s">
        <v>633</v>
      </c>
      <c r="P401" s="80">
        <v>44299.455613425926</v>
      </c>
      <c r="Q401" s="78" t="s">
        <v>793</v>
      </c>
      <c r="R401" s="78"/>
      <c r="S401" s="78"/>
      <c r="T401" s="78"/>
      <c r="U401" s="80">
        <v>44299.455613425926</v>
      </c>
      <c r="V401" s="81" t="s">
        <v>1517</v>
      </c>
      <c r="W401" s="78"/>
      <c r="X401" s="78"/>
      <c r="Y401" s="84" t="s">
        <v>2014</v>
      </c>
      <c r="Z401" s="78"/>
    </row>
    <row r="402" spans="1:26" ht="15">
      <c r="A402" s="63" t="s">
        <v>431</v>
      </c>
      <c r="B402" s="63" t="s">
        <v>430</v>
      </c>
      <c r="C402" s="64"/>
      <c r="D402" s="65"/>
      <c r="E402" s="66"/>
      <c r="F402" s="67"/>
      <c r="G402" s="64"/>
      <c r="H402" s="68" t="s">
        <v>633</v>
      </c>
      <c r="I402" s="69"/>
      <c r="J402" s="69"/>
      <c r="K402" s="34" t="s">
        <v>66</v>
      </c>
      <c r="L402" s="76">
        <v>402</v>
      </c>
      <c r="M4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2" s="71"/>
      <c r="O402" s="78" t="s">
        <v>633</v>
      </c>
      <c r="P402" s="80">
        <v>44299.455613425926</v>
      </c>
      <c r="Q402" s="78" t="s">
        <v>793</v>
      </c>
      <c r="R402" s="78"/>
      <c r="S402" s="78"/>
      <c r="T402" s="78"/>
      <c r="U402" s="80">
        <v>44299.455613425926</v>
      </c>
      <c r="V402" s="81" t="s">
        <v>1517</v>
      </c>
      <c r="W402" s="78"/>
      <c r="X402" s="78"/>
      <c r="Y402" s="84" t="s">
        <v>2014</v>
      </c>
      <c r="Z402" s="78"/>
    </row>
    <row r="403" spans="1:26" ht="15">
      <c r="A403" s="63" t="s">
        <v>432</v>
      </c>
      <c r="B403" s="63" t="s">
        <v>431</v>
      </c>
      <c r="C403" s="64"/>
      <c r="D403" s="65"/>
      <c r="E403" s="66"/>
      <c r="F403" s="67"/>
      <c r="G403" s="64"/>
      <c r="H403" s="68" t="s">
        <v>633</v>
      </c>
      <c r="I403" s="69"/>
      <c r="J403" s="69"/>
      <c r="K403" s="34" t="s">
        <v>65</v>
      </c>
      <c r="L403" s="76">
        <v>403</v>
      </c>
      <c r="M4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3" s="71"/>
      <c r="O403" s="78" t="s">
        <v>633</v>
      </c>
      <c r="P403" s="80">
        <v>44299.452673611115</v>
      </c>
      <c r="Q403" s="78" t="s">
        <v>793</v>
      </c>
      <c r="R403" s="78"/>
      <c r="S403" s="78"/>
      <c r="T403" s="78"/>
      <c r="U403" s="80">
        <v>44299.452673611115</v>
      </c>
      <c r="V403" s="81" t="s">
        <v>1518</v>
      </c>
      <c r="W403" s="78"/>
      <c r="X403" s="78"/>
      <c r="Y403" s="84" t="s">
        <v>2015</v>
      </c>
      <c r="Z403" s="78"/>
    </row>
    <row r="404" spans="1:26" ht="28.8">
      <c r="A404" s="63" t="s">
        <v>433</v>
      </c>
      <c r="B404" s="63" t="s">
        <v>535</v>
      </c>
      <c r="C404" s="64"/>
      <c r="D404" s="65"/>
      <c r="E404" s="66"/>
      <c r="F404" s="67"/>
      <c r="G404" s="64"/>
      <c r="H404" s="50" t="s">
        <v>633</v>
      </c>
      <c r="I404" s="69"/>
      <c r="J404" s="69"/>
      <c r="K404" s="34" t="s">
        <v>65</v>
      </c>
      <c r="L404" s="76">
        <v>404</v>
      </c>
      <c r="M4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4" s="71"/>
      <c r="O404" s="78" t="s">
        <v>633</v>
      </c>
      <c r="P404" s="80">
        <v>44301.30650462963</v>
      </c>
      <c r="Q404" s="78" t="s">
        <v>730</v>
      </c>
      <c r="R404" s="78"/>
      <c r="S404" s="78"/>
      <c r="T404" s="78" t="s">
        <v>1186</v>
      </c>
      <c r="U404" s="80">
        <v>44301.30650462963</v>
      </c>
      <c r="V404" s="81" t="s">
        <v>1519</v>
      </c>
      <c r="W404" s="78"/>
      <c r="X404" s="78"/>
      <c r="Y404" s="84" t="s">
        <v>2016</v>
      </c>
      <c r="Z404" s="78"/>
    </row>
    <row r="405" spans="1:26" ht="28.8">
      <c r="A405" s="63" t="s">
        <v>433</v>
      </c>
      <c r="B405" s="63" t="s">
        <v>488</v>
      </c>
      <c r="C405" s="64"/>
      <c r="D405" s="65"/>
      <c r="E405" s="66"/>
      <c r="F405" s="67"/>
      <c r="G405" s="64"/>
      <c r="H405" s="50" t="s">
        <v>633</v>
      </c>
      <c r="I405" s="69"/>
      <c r="J405" s="69"/>
      <c r="K405" s="34" t="s">
        <v>65</v>
      </c>
      <c r="L405" s="76">
        <v>405</v>
      </c>
      <c r="M4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5" s="71"/>
      <c r="O405" s="78" t="s">
        <v>633</v>
      </c>
      <c r="P405" s="80">
        <v>44301.30650462963</v>
      </c>
      <c r="Q405" s="78" t="s">
        <v>730</v>
      </c>
      <c r="R405" s="78"/>
      <c r="S405" s="78"/>
      <c r="T405" s="78" t="s">
        <v>1186</v>
      </c>
      <c r="U405" s="80">
        <v>44301.30650462963</v>
      </c>
      <c r="V405" s="81" t="s">
        <v>1519</v>
      </c>
      <c r="W405" s="78"/>
      <c r="X405" s="78"/>
      <c r="Y405" s="84" t="s">
        <v>2016</v>
      </c>
      <c r="Z405" s="78"/>
    </row>
    <row r="406" spans="1:26" ht="15">
      <c r="A406" s="63" t="s">
        <v>434</v>
      </c>
      <c r="B406" s="63" t="s">
        <v>460</v>
      </c>
      <c r="C406" s="64"/>
      <c r="D406" s="65"/>
      <c r="E406" s="66"/>
      <c r="F406" s="67"/>
      <c r="G406" s="64"/>
      <c r="H406" s="68" t="s">
        <v>633</v>
      </c>
      <c r="I406" s="69"/>
      <c r="J406" s="69"/>
      <c r="K406" s="34" t="s">
        <v>65</v>
      </c>
      <c r="L406" s="76">
        <v>406</v>
      </c>
      <c r="M4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6" s="71"/>
      <c r="O406" s="78" t="s">
        <v>633</v>
      </c>
      <c r="P406" s="80">
        <v>44301.31445601852</v>
      </c>
      <c r="Q406" s="78" t="s">
        <v>794</v>
      </c>
      <c r="R406" s="78"/>
      <c r="S406" s="78"/>
      <c r="T406" s="78"/>
      <c r="U406" s="80">
        <v>44301.31445601852</v>
      </c>
      <c r="V406" s="81" t="s">
        <v>1520</v>
      </c>
      <c r="W406" s="78"/>
      <c r="X406" s="78"/>
      <c r="Y406" s="84" t="s">
        <v>2017</v>
      </c>
      <c r="Z406" s="78"/>
    </row>
    <row r="407" spans="1:26" ht="15">
      <c r="A407" s="63" t="s">
        <v>435</v>
      </c>
      <c r="B407" s="63" t="s">
        <v>591</v>
      </c>
      <c r="C407" s="64"/>
      <c r="D407" s="65"/>
      <c r="E407" s="66"/>
      <c r="F407" s="67"/>
      <c r="G407" s="64"/>
      <c r="H407" s="68" t="s">
        <v>633</v>
      </c>
      <c r="I407" s="69"/>
      <c r="J407" s="69"/>
      <c r="K407" s="34" t="s">
        <v>65</v>
      </c>
      <c r="L407" s="76">
        <v>407</v>
      </c>
      <c r="M4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7" s="71"/>
      <c r="O407" s="78" t="s">
        <v>633</v>
      </c>
      <c r="P407" s="80">
        <v>44297.95724537037</v>
      </c>
      <c r="Q407" s="78" t="s">
        <v>795</v>
      </c>
      <c r="R407" s="81" t="s">
        <v>1041</v>
      </c>
      <c r="S407" s="78" t="s">
        <v>1169</v>
      </c>
      <c r="T407" s="78"/>
      <c r="U407" s="80">
        <v>44297.95724537037</v>
      </c>
      <c r="V407" s="81" t="s">
        <v>1521</v>
      </c>
      <c r="W407" s="78"/>
      <c r="X407" s="78"/>
      <c r="Y407" s="84" t="s">
        <v>2018</v>
      </c>
      <c r="Z407" s="84" t="s">
        <v>2264</v>
      </c>
    </row>
    <row r="408" spans="1:26" ht="15">
      <c r="A408" s="63" t="s">
        <v>435</v>
      </c>
      <c r="B408" s="63" t="s">
        <v>591</v>
      </c>
      <c r="C408" s="64"/>
      <c r="D408" s="65"/>
      <c r="E408" s="66"/>
      <c r="F408" s="67"/>
      <c r="G408" s="64"/>
      <c r="H408" s="68" t="s">
        <v>633</v>
      </c>
      <c r="I408" s="69"/>
      <c r="J408" s="69"/>
      <c r="K408" s="34" t="s">
        <v>65</v>
      </c>
      <c r="L408" s="76">
        <v>408</v>
      </c>
      <c r="M4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8" s="71"/>
      <c r="O408" s="78" t="s">
        <v>633</v>
      </c>
      <c r="P408" s="80">
        <v>44298.564791666664</v>
      </c>
      <c r="Q408" s="78" t="s">
        <v>796</v>
      </c>
      <c r="R408" s="81" t="s">
        <v>1042</v>
      </c>
      <c r="S408" s="78" t="s">
        <v>1169</v>
      </c>
      <c r="T408" s="78"/>
      <c r="U408" s="80">
        <v>44298.564791666664</v>
      </c>
      <c r="V408" s="81" t="s">
        <v>1522</v>
      </c>
      <c r="W408" s="78"/>
      <c r="X408" s="78"/>
      <c r="Y408" s="84" t="s">
        <v>2019</v>
      </c>
      <c r="Z408" s="84" t="s">
        <v>2265</v>
      </c>
    </row>
    <row r="409" spans="1:26" ht="15">
      <c r="A409" s="63" t="s">
        <v>435</v>
      </c>
      <c r="B409" s="63" t="s">
        <v>592</v>
      </c>
      <c r="C409" s="64"/>
      <c r="D409" s="65"/>
      <c r="E409" s="66"/>
      <c r="F409" s="67"/>
      <c r="G409" s="64"/>
      <c r="H409" s="68" t="s">
        <v>633</v>
      </c>
      <c r="I409" s="69"/>
      <c r="J409" s="69"/>
      <c r="K409" s="34" t="s">
        <v>65</v>
      </c>
      <c r="L409" s="76">
        <v>409</v>
      </c>
      <c r="M4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9" s="71"/>
      <c r="O409" s="78" t="s">
        <v>633</v>
      </c>
      <c r="P409" s="80">
        <v>44297.95724537037</v>
      </c>
      <c r="Q409" s="78" t="s">
        <v>795</v>
      </c>
      <c r="R409" s="81" t="s">
        <v>1041</v>
      </c>
      <c r="S409" s="78" t="s">
        <v>1169</v>
      </c>
      <c r="T409" s="78"/>
      <c r="U409" s="80">
        <v>44297.95724537037</v>
      </c>
      <c r="V409" s="81" t="s">
        <v>1521</v>
      </c>
      <c r="W409" s="78"/>
      <c r="X409" s="78"/>
      <c r="Y409" s="84" t="s">
        <v>2018</v>
      </c>
      <c r="Z409" s="84" t="s">
        <v>2264</v>
      </c>
    </row>
    <row r="410" spans="1:26" ht="15">
      <c r="A410" s="63" t="s">
        <v>435</v>
      </c>
      <c r="B410" s="63" t="s">
        <v>592</v>
      </c>
      <c r="C410" s="64"/>
      <c r="D410" s="65"/>
      <c r="E410" s="66"/>
      <c r="F410" s="67"/>
      <c r="G410" s="64"/>
      <c r="H410" s="68" t="s">
        <v>633</v>
      </c>
      <c r="I410" s="69"/>
      <c r="J410" s="69"/>
      <c r="K410" s="34" t="s">
        <v>65</v>
      </c>
      <c r="L410" s="76">
        <v>410</v>
      </c>
      <c r="M4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0" s="71"/>
      <c r="O410" s="78" t="s">
        <v>633</v>
      </c>
      <c r="P410" s="80">
        <v>44298.564791666664</v>
      </c>
      <c r="Q410" s="78" t="s">
        <v>796</v>
      </c>
      <c r="R410" s="81" t="s">
        <v>1042</v>
      </c>
      <c r="S410" s="78" t="s">
        <v>1169</v>
      </c>
      <c r="T410" s="78"/>
      <c r="U410" s="80">
        <v>44298.564791666664</v>
      </c>
      <c r="V410" s="81" t="s">
        <v>1522</v>
      </c>
      <c r="W410" s="78"/>
      <c r="X410" s="78"/>
      <c r="Y410" s="84" t="s">
        <v>2019</v>
      </c>
      <c r="Z410" s="84" t="s">
        <v>2265</v>
      </c>
    </row>
    <row r="411" spans="1:26" ht="15">
      <c r="A411" s="63" t="s">
        <v>435</v>
      </c>
      <c r="B411" s="63" t="s">
        <v>593</v>
      </c>
      <c r="C411" s="64"/>
      <c r="D411" s="65"/>
      <c r="E411" s="66"/>
      <c r="F411" s="67"/>
      <c r="G411" s="64"/>
      <c r="H411" s="68" t="s">
        <v>633</v>
      </c>
      <c r="I411" s="69"/>
      <c r="J411" s="69"/>
      <c r="K411" s="34" t="s">
        <v>65</v>
      </c>
      <c r="L411" s="76">
        <v>411</v>
      </c>
      <c r="M4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1" s="71"/>
      <c r="O411" s="78" t="s">
        <v>633</v>
      </c>
      <c r="P411" s="80">
        <v>44298.564791666664</v>
      </c>
      <c r="Q411" s="78" t="s">
        <v>796</v>
      </c>
      <c r="R411" s="81" t="s">
        <v>1042</v>
      </c>
      <c r="S411" s="78" t="s">
        <v>1169</v>
      </c>
      <c r="T411" s="78"/>
      <c r="U411" s="80">
        <v>44298.564791666664</v>
      </c>
      <c r="V411" s="81" t="s">
        <v>1522</v>
      </c>
      <c r="W411" s="78"/>
      <c r="X411" s="78"/>
      <c r="Y411" s="84" t="s">
        <v>2019</v>
      </c>
      <c r="Z411" s="84" t="s">
        <v>2265</v>
      </c>
    </row>
    <row r="412" spans="1:26" ht="15">
      <c r="A412" s="63" t="s">
        <v>435</v>
      </c>
      <c r="B412" s="63" t="s">
        <v>594</v>
      </c>
      <c r="C412" s="64"/>
      <c r="D412" s="65"/>
      <c r="E412" s="66"/>
      <c r="F412" s="67"/>
      <c r="G412" s="64"/>
      <c r="H412" s="68" t="s">
        <v>632</v>
      </c>
      <c r="I412" s="69"/>
      <c r="J412" s="69"/>
      <c r="K412" s="34" t="s">
        <v>65</v>
      </c>
      <c r="L412" s="76">
        <v>412</v>
      </c>
      <c r="M4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2" s="71"/>
      <c r="O412" s="78" t="s">
        <v>632</v>
      </c>
      <c r="P412" s="80">
        <v>44297.95724537037</v>
      </c>
      <c r="Q412" s="78" t="s">
        <v>795</v>
      </c>
      <c r="R412" s="81" t="s">
        <v>1041</v>
      </c>
      <c r="S412" s="78" t="s">
        <v>1169</v>
      </c>
      <c r="T412" s="78"/>
      <c r="U412" s="80">
        <v>44297.95724537037</v>
      </c>
      <c r="V412" s="81" t="s">
        <v>1521</v>
      </c>
      <c r="W412" s="78"/>
      <c r="X412" s="78"/>
      <c r="Y412" s="84" t="s">
        <v>2018</v>
      </c>
      <c r="Z412" s="84" t="s">
        <v>2264</v>
      </c>
    </row>
    <row r="413" spans="1:26" ht="15">
      <c r="A413" s="63" t="s">
        <v>435</v>
      </c>
      <c r="B413" s="63" t="s">
        <v>594</v>
      </c>
      <c r="C413" s="64"/>
      <c r="D413" s="65"/>
      <c r="E413" s="66"/>
      <c r="F413" s="67"/>
      <c r="G413" s="64"/>
      <c r="H413" s="68" t="s">
        <v>632</v>
      </c>
      <c r="I413" s="69"/>
      <c r="J413" s="69"/>
      <c r="K413" s="34" t="s">
        <v>65</v>
      </c>
      <c r="L413" s="76">
        <v>413</v>
      </c>
      <c r="M4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3" s="71"/>
      <c r="O413" s="78" t="s">
        <v>632</v>
      </c>
      <c r="P413" s="80">
        <v>44298.564791666664</v>
      </c>
      <c r="Q413" s="78" t="s">
        <v>796</v>
      </c>
      <c r="R413" s="81" t="s">
        <v>1042</v>
      </c>
      <c r="S413" s="78" t="s">
        <v>1169</v>
      </c>
      <c r="T413" s="78"/>
      <c r="U413" s="80">
        <v>44298.564791666664</v>
      </c>
      <c r="V413" s="81" t="s">
        <v>1522</v>
      </c>
      <c r="W413" s="78"/>
      <c r="X413" s="78"/>
      <c r="Y413" s="84" t="s">
        <v>2019</v>
      </c>
      <c r="Z413" s="84" t="s">
        <v>2265</v>
      </c>
    </row>
    <row r="414" spans="1:26" ht="15">
      <c r="A414" s="63" t="s">
        <v>435</v>
      </c>
      <c r="B414" s="63" t="s">
        <v>595</v>
      </c>
      <c r="C414" s="64"/>
      <c r="D414" s="65"/>
      <c r="E414" s="66"/>
      <c r="F414" s="67"/>
      <c r="G414" s="64"/>
      <c r="H414" s="68" t="s">
        <v>633</v>
      </c>
      <c r="I414" s="69"/>
      <c r="J414" s="69"/>
      <c r="K414" s="34" t="s">
        <v>65</v>
      </c>
      <c r="L414" s="76">
        <v>414</v>
      </c>
      <c r="M4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4" s="71"/>
      <c r="O414" s="78" t="s">
        <v>633</v>
      </c>
      <c r="P414" s="80">
        <v>44301.323113425926</v>
      </c>
      <c r="Q414" s="78" t="s">
        <v>797</v>
      </c>
      <c r="R414" s="81" t="s">
        <v>1043</v>
      </c>
      <c r="S414" s="78" t="s">
        <v>1169</v>
      </c>
      <c r="T414" s="78"/>
      <c r="U414" s="80">
        <v>44301.323113425926</v>
      </c>
      <c r="V414" s="81" t="s">
        <v>1523</v>
      </c>
      <c r="W414" s="78"/>
      <c r="X414" s="78"/>
      <c r="Y414" s="84" t="s">
        <v>2020</v>
      </c>
      <c r="Z414" s="84" t="s">
        <v>2266</v>
      </c>
    </row>
    <row r="415" spans="1:26" ht="15">
      <c r="A415" s="63" t="s">
        <v>435</v>
      </c>
      <c r="B415" s="63" t="s">
        <v>564</v>
      </c>
      <c r="C415" s="64"/>
      <c r="D415" s="65"/>
      <c r="E415" s="66"/>
      <c r="F415" s="67"/>
      <c r="G415" s="64"/>
      <c r="H415" s="68" t="s">
        <v>633</v>
      </c>
      <c r="I415" s="69"/>
      <c r="J415" s="69"/>
      <c r="K415" s="34" t="s">
        <v>65</v>
      </c>
      <c r="L415" s="76">
        <v>415</v>
      </c>
      <c r="M4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5" s="71"/>
      <c r="O415" s="78" t="s">
        <v>633</v>
      </c>
      <c r="P415" s="80">
        <v>44301.323113425926</v>
      </c>
      <c r="Q415" s="78" t="s">
        <v>797</v>
      </c>
      <c r="R415" s="81" t="s">
        <v>1043</v>
      </c>
      <c r="S415" s="78" t="s">
        <v>1169</v>
      </c>
      <c r="T415" s="78"/>
      <c r="U415" s="80">
        <v>44301.323113425926</v>
      </c>
      <c r="V415" s="81" t="s">
        <v>1523</v>
      </c>
      <c r="W415" s="78"/>
      <c r="X415" s="78"/>
      <c r="Y415" s="84" t="s">
        <v>2020</v>
      </c>
      <c r="Z415" s="84" t="s">
        <v>2266</v>
      </c>
    </row>
    <row r="416" spans="1:26" ht="15">
      <c r="A416" s="63" t="s">
        <v>435</v>
      </c>
      <c r="B416" s="63" t="s">
        <v>596</v>
      </c>
      <c r="C416" s="64"/>
      <c r="D416" s="65"/>
      <c r="E416" s="66"/>
      <c r="F416" s="67"/>
      <c r="G416" s="64"/>
      <c r="H416" s="68" t="s">
        <v>633</v>
      </c>
      <c r="I416" s="69"/>
      <c r="J416" s="69"/>
      <c r="K416" s="34" t="s">
        <v>65</v>
      </c>
      <c r="L416" s="76">
        <v>416</v>
      </c>
      <c r="M4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6" s="71"/>
      <c r="O416" s="78" t="s">
        <v>633</v>
      </c>
      <c r="P416" s="80">
        <v>44301.323113425926</v>
      </c>
      <c r="Q416" s="78" t="s">
        <v>797</v>
      </c>
      <c r="R416" s="81" t="s">
        <v>1043</v>
      </c>
      <c r="S416" s="78" t="s">
        <v>1169</v>
      </c>
      <c r="T416" s="78"/>
      <c r="U416" s="80">
        <v>44301.323113425926</v>
      </c>
      <c r="V416" s="81" t="s">
        <v>1523</v>
      </c>
      <c r="W416" s="78"/>
      <c r="X416" s="78"/>
      <c r="Y416" s="84" t="s">
        <v>2020</v>
      </c>
      <c r="Z416" s="84" t="s">
        <v>2266</v>
      </c>
    </row>
    <row r="417" spans="1:26" ht="15">
      <c r="A417" s="63" t="s">
        <v>435</v>
      </c>
      <c r="B417" s="63" t="s">
        <v>597</v>
      </c>
      <c r="C417" s="64"/>
      <c r="D417" s="65"/>
      <c r="E417" s="66"/>
      <c r="F417" s="67"/>
      <c r="G417" s="64"/>
      <c r="H417" s="68" t="s">
        <v>633</v>
      </c>
      <c r="I417" s="69"/>
      <c r="J417" s="69"/>
      <c r="K417" s="34" t="s">
        <v>65</v>
      </c>
      <c r="L417" s="76">
        <v>417</v>
      </c>
      <c r="M4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7" s="71"/>
      <c r="O417" s="78" t="s">
        <v>633</v>
      </c>
      <c r="P417" s="80">
        <v>44301.323113425926</v>
      </c>
      <c r="Q417" s="78" t="s">
        <v>797</v>
      </c>
      <c r="R417" s="81" t="s">
        <v>1043</v>
      </c>
      <c r="S417" s="78" t="s">
        <v>1169</v>
      </c>
      <c r="T417" s="78"/>
      <c r="U417" s="80">
        <v>44301.323113425926</v>
      </c>
      <c r="V417" s="81" t="s">
        <v>1523</v>
      </c>
      <c r="W417" s="78"/>
      <c r="X417" s="78"/>
      <c r="Y417" s="84" t="s">
        <v>2020</v>
      </c>
      <c r="Z417" s="84" t="s">
        <v>2266</v>
      </c>
    </row>
    <row r="418" spans="1:26" ht="15">
      <c r="A418" s="63" t="s">
        <v>435</v>
      </c>
      <c r="B418" s="63" t="s">
        <v>598</v>
      </c>
      <c r="C418" s="64"/>
      <c r="D418" s="65"/>
      <c r="E418" s="66"/>
      <c r="F418" s="67"/>
      <c r="G418" s="64"/>
      <c r="H418" s="68" t="s">
        <v>632</v>
      </c>
      <c r="I418" s="69"/>
      <c r="J418" s="69"/>
      <c r="K418" s="34" t="s">
        <v>65</v>
      </c>
      <c r="L418" s="76">
        <v>418</v>
      </c>
      <c r="M4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8" s="71"/>
      <c r="O418" s="78" t="s">
        <v>632</v>
      </c>
      <c r="P418" s="80">
        <v>44301.323113425926</v>
      </c>
      <c r="Q418" s="78" t="s">
        <v>797</v>
      </c>
      <c r="R418" s="81" t="s">
        <v>1043</v>
      </c>
      <c r="S418" s="78" t="s">
        <v>1169</v>
      </c>
      <c r="T418" s="78"/>
      <c r="U418" s="80">
        <v>44301.323113425926</v>
      </c>
      <c r="V418" s="81" t="s">
        <v>1523</v>
      </c>
      <c r="W418" s="78"/>
      <c r="X418" s="78"/>
      <c r="Y418" s="84" t="s">
        <v>2020</v>
      </c>
      <c r="Z418" s="84" t="s">
        <v>2266</v>
      </c>
    </row>
    <row r="419" spans="1:26" ht="15">
      <c r="A419" s="63" t="s">
        <v>436</v>
      </c>
      <c r="B419" s="63" t="s">
        <v>515</v>
      </c>
      <c r="C419" s="64"/>
      <c r="D419" s="65"/>
      <c r="E419" s="66"/>
      <c r="F419" s="67"/>
      <c r="G419" s="64"/>
      <c r="H419" s="68" t="s">
        <v>632</v>
      </c>
      <c r="I419" s="69"/>
      <c r="J419" s="69"/>
      <c r="K419" s="34" t="s">
        <v>65</v>
      </c>
      <c r="L419" s="76">
        <v>419</v>
      </c>
      <c r="M4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9" s="71"/>
      <c r="O419" s="78" t="s">
        <v>632</v>
      </c>
      <c r="P419" s="80">
        <v>44301.36603009259</v>
      </c>
      <c r="Q419" s="78" t="s">
        <v>798</v>
      </c>
      <c r="R419" s="81" t="s">
        <v>1044</v>
      </c>
      <c r="S419" s="78" t="s">
        <v>1169</v>
      </c>
      <c r="T419" s="78"/>
      <c r="U419" s="80">
        <v>44301.36603009259</v>
      </c>
      <c r="V419" s="81" t="s">
        <v>1524</v>
      </c>
      <c r="W419" s="78"/>
      <c r="X419" s="78"/>
      <c r="Y419" s="84" t="s">
        <v>2021</v>
      </c>
      <c r="Z419" s="84" t="s">
        <v>2267</v>
      </c>
    </row>
    <row r="420" spans="1:26" ht="15">
      <c r="A420" s="63" t="s">
        <v>437</v>
      </c>
      <c r="B420" s="63" t="s">
        <v>437</v>
      </c>
      <c r="C420" s="64"/>
      <c r="D420" s="65"/>
      <c r="E420" s="66"/>
      <c r="F420" s="67"/>
      <c r="G420" s="64"/>
      <c r="H420" s="68" t="s">
        <v>178</v>
      </c>
      <c r="I420" s="69"/>
      <c r="J420" s="69"/>
      <c r="K420" s="34" t="s">
        <v>65</v>
      </c>
      <c r="L420" s="76">
        <v>420</v>
      </c>
      <c r="M4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0" s="71"/>
      <c r="O420" s="78" t="s">
        <v>178</v>
      </c>
      <c r="P420" s="80">
        <v>44301.39195601852</v>
      </c>
      <c r="Q420" s="78" t="s">
        <v>799</v>
      </c>
      <c r="R420" s="81" t="s">
        <v>1045</v>
      </c>
      <c r="S420" s="78" t="s">
        <v>1169</v>
      </c>
      <c r="T420" s="78"/>
      <c r="U420" s="80">
        <v>44301.39195601852</v>
      </c>
      <c r="V420" s="81" t="s">
        <v>1525</v>
      </c>
      <c r="W420" s="78"/>
      <c r="X420" s="78"/>
      <c r="Y420" s="84" t="s">
        <v>2022</v>
      </c>
      <c r="Z420" s="78"/>
    </row>
    <row r="421" spans="1:26" ht="15">
      <c r="A421" s="63" t="s">
        <v>438</v>
      </c>
      <c r="B421" s="63" t="s">
        <v>449</v>
      </c>
      <c r="C421" s="64"/>
      <c r="D421" s="65"/>
      <c r="E421" s="66"/>
      <c r="F421" s="67"/>
      <c r="G421" s="64"/>
      <c r="H421" s="68" t="s">
        <v>633</v>
      </c>
      <c r="I421" s="69"/>
      <c r="J421" s="69"/>
      <c r="K421" s="34" t="s">
        <v>65</v>
      </c>
      <c r="L421" s="76">
        <v>421</v>
      </c>
      <c r="M4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1" s="71"/>
      <c r="O421" s="78" t="s">
        <v>633</v>
      </c>
      <c r="P421" s="80">
        <v>44301.40193287037</v>
      </c>
      <c r="Q421" s="78" t="s">
        <v>800</v>
      </c>
      <c r="R421" s="78"/>
      <c r="S421" s="78"/>
      <c r="T421" s="78"/>
      <c r="U421" s="80">
        <v>44301.40193287037</v>
      </c>
      <c r="V421" s="81" t="s">
        <v>1526</v>
      </c>
      <c r="W421" s="78"/>
      <c r="X421" s="78"/>
      <c r="Y421" s="84" t="s">
        <v>2023</v>
      </c>
      <c r="Z421" s="78"/>
    </row>
    <row r="422" spans="1:26" ht="15">
      <c r="A422" s="63" t="s">
        <v>439</v>
      </c>
      <c r="B422" s="63" t="s">
        <v>449</v>
      </c>
      <c r="C422" s="64"/>
      <c r="D422" s="65"/>
      <c r="E422" s="66"/>
      <c r="F422" s="67"/>
      <c r="G422" s="64"/>
      <c r="H422" s="68" t="s">
        <v>633</v>
      </c>
      <c r="I422" s="69"/>
      <c r="J422" s="69"/>
      <c r="K422" s="34" t="s">
        <v>65</v>
      </c>
      <c r="L422" s="76">
        <v>422</v>
      </c>
      <c r="M4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2" s="71"/>
      <c r="O422" s="78" t="s">
        <v>633</v>
      </c>
      <c r="P422" s="80">
        <v>44301.40972222222</v>
      </c>
      <c r="Q422" s="78" t="s">
        <v>800</v>
      </c>
      <c r="R422" s="78"/>
      <c r="S422" s="78"/>
      <c r="T422" s="78"/>
      <c r="U422" s="80">
        <v>44301.40972222222</v>
      </c>
      <c r="V422" s="81" t="s">
        <v>1527</v>
      </c>
      <c r="W422" s="78"/>
      <c r="X422" s="78"/>
      <c r="Y422" s="84" t="s">
        <v>2024</v>
      </c>
      <c r="Z422" s="78"/>
    </row>
    <row r="423" spans="1:26" ht="15">
      <c r="A423" s="63" t="s">
        <v>440</v>
      </c>
      <c r="B423" s="63" t="s">
        <v>599</v>
      </c>
      <c r="C423" s="64"/>
      <c r="D423" s="65"/>
      <c r="E423" s="66"/>
      <c r="F423" s="67"/>
      <c r="G423" s="64"/>
      <c r="H423" s="68" t="s">
        <v>633</v>
      </c>
      <c r="I423" s="69"/>
      <c r="J423" s="69"/>
      <c r="K423" s="34" t="s">
        <v>65</v>
      </c>
      <c r="L423" s="76">
        <v>423</v>
      </c>
      <c r="M4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3" s="71"/>
      <c r="O423" s="78" t="s">
        <v>633</v>
      </c>
      <c r="P423" s="80">
        <v>44300.43922453704</v>
      </c>
      <c r="Q423" s="78" t="s">
        <v>801</v>
      </c>
      <c r="R423" s="81" t="s">
        <v>1046</v>
      </c>
      <c r="S423" s="78" t="s">
        <v>1169</v>
      </c>
      <c r="T423" s="78"/>
      <c r="U423" s="80">
        <v>44300.43922453704</v>
      </c>
      <c r="V423" s="81" t="s">
        <v>1528</v>
      </c>
      <c r="W423" s="78"/>
      <c r="X423" s="78"/>
      <c r="Y423" s="84" t="s">
        <v>2025</v>
      </c>
      <c r="Z423" s="84" t="s">
        <v>2268</v>
      </c>
    </row>
    <row r="424" spans="1:26" ht="15">
      <c r="A424" s="63" t="s">
        <v>440</v>
      </c>
      <c r="B424" s="63" t="s">
        <v>600</v>
      </c>
      <c r="C424" s="64"/>
      <c r="D424" s="65"/>
      <c r="E424" s="66"/>
      <c r="F424" s="67"/>
      <c r="G424" s="64"/>
      <c r="H424" s="68" t="s">
        <v>632</v>
      </c>
      <c r="I424" s="69"/>
      <c r="J424" s="69"/>
      <c r="K424" s="34" t="s">
        <v>65</v>
      </c>
      <c r="L424" s="76">
        <v>424</v>
      </c>
      <c r="M4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4" s="71"/>
      <c r="O424" s="78" t="s">
        <v>632</v>
      </c>
      <c r="P424" s="80">
        <v>44300.43922453704</v>
      </c>
      <c r="Q424" s="78" t="s">
        <v>801</v>
      </c>
      <c r="R424" s="81" t="s">
        <v>1046</v>
      </c>
      <c r="S424" s="78" t="s">
        <v>1169</v>
      </c>
      <c r="T424" s="78"/>
      <c r="U424" s="80">
        <v>44300.43922453704</v>
      </c>
      <c r="V424" s="81" t="s">
        <v>1528</v>
      </c>
      <c r="W424" s="78"/>
      <c r="X424" s="78"/>
      <c r="Y424" s="84" t="s">
        <v>2025</v>
      </c>
      <c r="Z424" s="84" t="s">
        <v>2268</v>
      </c>
    </row>
    <row r="425" spans="1:26" ht="15">
      <c r="A425" s="63" t="s">
        <v>440</v>
      </c>
      <c r="B425" s="63" t="s">
        <v>577</v>
      </c>
      <c r="C425" s="64"/>
      <c r="D425" s="65"/>
      <c r="E425" s="66"/>
      <c r="F425" s="67"/>
      <c r="G425" s="64"/>
      <c r="H425" s="68" t="s">
        <v>633</v>
      </c>
      <c r="I425" s="69"/>
      <c r="J425" s="69"/>
      <c r="K425" s="34" t="s">
        <v>65</v>
      </c>
      <c r="L425" s="76">
        <v>425</v>
      </c>
      <c r="M4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5" s="71"/>
      <c r="O425" s="78" t="s">
        <v>633</v>
      </c>
      <c r="P425" s="80">
        <v>44301.41694444444</v>
      </c>
      <c r="Q425" s="78" t="s">
        <v>802</v>
      </c>
      <c r="R425" s="81" t="s">
        <v>1047</v>
      </c>
      <c r="S425" s="78" t="s">
        <v>1169</v>
      </c>
      <c r="T425" s="78"/>
      <c r="U425" s="80">
        <v>44301.41694444444</v>
      </c>
      <c r="V425" s="81" t="s">
        <v>1529</v>
      </c>
      <c r="W425" s="78"/>
      <c r="X425" s="78"/>
      <c r="Y425" s="84" t="s">
        <v>2026</v>
      </c>
      <c r="Z425" s="78"/>
    </row>
    <row r="426" spans="1:26" ht="28.8">
      <c r="A426" s="63" t="s">
        <v>441</v>
      </c>
      <c r="B426" s="63" t="s">
        <v>483</v>
      </c>
      <c r="C426" s="64"/>
      <c r="D426" s="65"/>
      <c r="E426" s="66"/>
      <c r="F426" s="67"/>
      <c r="G426" s="64"/>
      <c r="H426" s="50" t="s">
        <v>633</v>
      </c>
      <c r="I426" s="69"/>
      <c r="J426" s="69"/>
      <c r="K426" s="34" t="s">
        <v>65</v>
      </c>
      <c r="L426" s="76">
        <v>426</v>
      </c>
      <c r="M4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6" s="71"/>
      <c r="O426" s="78" t="s">
        <v>633</v>
      </c>
      <c r="P426" s="80">
        <v>44301.41756944444</v>
      </c>
      <c r="Q426" s="78" t="s">
        <v>761</v>
      </c>
      <c r="R426" s="78"/>
      <c r="S426" s="78"/>
      <c r="T426" s="78"/>
      <c r="U426" s="80">
        <v>44301.41756944444</v>
      </c>
      <c r="V426" s="81" t="s">
        <v>1530</v>
      </c>
      <c r="W426" s="78"/>
      <c r="X426" s="78"/>
      <c r="Y426" s="84" t="s">
        <v>2027</v>
      </c>
      <c r="Z426" s="78"/>
    </row>
    <row r="427" spans="1:26" ht="15">
      <c r="A427" s="63" t="s">
        <v>442</v>
      </c>
      <c r="B427" s="63" t="s">
        <v>523</v>
      </c>
      <c r="C427" s="64"/>
      <c r="D427" s="65"/>
      <c r="E427" s="66"/>
      <c r="F427" s="67"/>
      <c r="G427" s="64"/>
      <c r="H427" s="68" t="s">
        <v>633</v>
      </c>
      <c r="I427" s="69"/>
      <c r="J427" s="69"/>
      <c r="K427" s="34" t="s">
        <v>65</v>
      </c>
      <c r="L427" s="76">
        <v>427</v>
      </c>
      <c r="M4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7" s="71"/>
      <c r="O427" s="78" t="s">
        <v>633</v>
      </c>
      <c r="P427" s="80">
        <v>44301.41946759259</v>
      </c>
      <c r="Q427" s="78" t="s">
        <v>803</v>
      </c>
      <c r="R427" s="81" t="s">
        <v>1048</v>
      </c>
      <c r="S427" s="78" t="s">
        <v>1169</v>
      </c>
      <c r="T427" s="78"/>
      <c r="U427" s="80">
        <v>44301.41946759259</v>
      </c>
      <c r="V427" s="81" t="s">
        <v>1531</v>
      </c>
      <c r="W427" s="78"/>
      <c r="X427" s="78"/>
      <c r="Y427" s="84" t="s">
        <v>2028</v>
      </c>
      <c r="Z427" s="84" t="s">
        <v>2269</v>
      </c>
    </row>
    <row r="428" spans="1:26" ht="15">
      <c r="A428" s="63" t="s">
        <v>442</v>
      </c>
      <c r="B428" s="63" t="s">
        <v>601</v>
      </c>
      <c r="C428" s="64"/>
      <c r="D428" s="65"/>
      <c r="E428" s="66"/>
      <c r="F428" s="67"/>
      <c r="G428" s="64"/>
      <c r="H428" s="68" t="s">
        <v>632</v>
      </c>
      <c r="I428" s="69"/>
      <c r="J428" s="69"/>
      <c r="K428" s="34" t="s">
        <v>65</v>
      </c>
      <c r="L428" s="76">
        <v>428</v>
      </c>
      <c r="M4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8" s="71"/>
      <c r="O428" s="78" t="s">
        <v>632</v>
      </c>
      <c r="P428" s="80">
        <v>44301.41946759259</v>
      </c>
      <c r="Q428" s="78" t="s">
        <v>803</v>
      </c>
      <c r="R428" s="81" t="s">
        <v>1048</v>
      </c>
      <c r="S428" s="78" t="s">
        <v>1169</v>
      </c>
      <c r="T428" s="78"/>
      <c r="U428" s="80">
        <v>44301.41946759259</v>
      </c>
      <c r="V428" s="81" t="s">
        <v>1531</v>
      </c>
      <c r="W428" s="78"/>
      <c r="X428" s="78"/>
      <c r="Y428" s="84" t="s">
        <v>2028</v>
      </c>
      <c r="Z428" s="84" t="s">
        <v>2269</v>
      </c>
    </row>
    <row r="429" spans="1:26" ht="15">
      <c r="A429" s="63" t="s">
        <v>443</v>
      </c>
      <c r="B429" s="63" t="s">
        <v>449</v>
      </c>
      <c r="C429" s="64"/>
      <c r="D429" s="65"/>
      <c r="E429" s="66"/>
      <c r="F429" s="67"/>
      <c r="G429" s="64"/>
      <c r="H429" s="68" t="s">
        <v>633</v>
      </c>
      <c r="I429" s="69"/>
      <c r="J429" s="69"/>
      <c r="K429" s="34" t="s">
        <v>65</v>
      </c>
      <c r="L429" s="76">
        <v>429</v>
      </c>
      <c r="M4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9" s="71"/>
      <c r="O429" s="78" t="s">
        <v>633</v>
      </c>
      <c r="P429" s="80">
        <v>44301.44726851852</v>
      </c>
      <c r="Q429" s="78" t="s">
        <v>800</v>
      </c>
      <c r="R429" s="78"/>
      <c r="S429" s="78"/>
      <c r="T429" s="78"/>
      <c r="U429" s="80">
        <v>44301.44726851852</v>
      </c>
      <c r="V429" s="81" t="s">
        <v>1532</v>
      </c>
      <c r="W429" s="78"/>
      <c r="X429" s="78"/>
      <c r="Y429" s="84" t="s">
        <v>2029</v>
      </c>
      <c r="Z429" s="78"/>
    </row>
    <row r="430" spans="1:26" ht="28.8">
      <c r="A430" s="63" t="s">
        <v>444</v>
      </c>
      <c r="B430" s="63" t="s">
        <v>483</v>
      </c>
      <c r="C430" s="64"/>
      <c r="D430" s="65"/>
      <c r="E430" s="66"/>
      <c r="F430" s="67"/>
      <c r="G430" s="64"/>
      <c r="H430" s="50" t="s">
        <v>633</v>
      </c>
      <c r="I430" s="69"/>
      <c r="J430" s="69"/>
      <c r="K430" s="34" t="s">
        <v>65</v>
      </c>
      <c r="L430" s="76">
        <v>430</v>
      </c>
      <c r="M4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0" s="71"/>
      <c r="O430" s="78" t="s">
        <v>633</v>
      </c>
      <c r="P430" s="80">
        <v>44301.455196759256</v>
      </c>
      <c r="Q430" s="78" t="s">
        <v>761</v>
      </c>
      <c r="R430" s="78"/>
      <c r="S430" s="78"/>
      <c r="T430" s="78"/>
      <c r="U430" s="80">
        <v>44301.455196759256</v>
      </c>
      <c r="V430" s="81" t="s">
        <v>1533</v>
      </c>
      <c r="W430" s="78"/>
      <c r="X430" s="78"/>
      <c r="Y430" s="84" t="s">
        <v>2030</v>
      </c>
      <c r="Z430" s="78"/>
    </row>
    <row r="431" spans="1:26" ht="15">
      <c r="A431" s="63" t="s">
        <v>445</v>
      </c>
      <c r="B431" s="63" t="s">
        <v>511</v>
      </c>
      <c r="C431" s="64"/>
      <c r="D431" s="65"/>
      <c r="E431" s="66"/>
      <c r="F431" s="67"/>
      <c r="G431" s="64"/>
      <c r="H431" s="68" t="s">
        <v>632</v>
      </c>
      <c r="I431" s="69"/>
      <c r="J431" s="69"/>
      <c r="K431" s="34" t="s">
        <v>65</v>
      </c>
      <c r="L431" s="76">
        <v>431</v>
      </c>
      <c r="M4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1" s="71"/>
      <c r="O431" s="78" t="s">
        <v>632</v>
      </c>
      <c r="P431" s="80">
        <v>44301.45951388889</v>
      </c>
      <c r="Q431" s="78" t="s">
        <v>804</v>
      </c>
      <c r="R431" s="78"/>
      <c r="S431" s="78"/>
      <c r="T431" s="78"/>
      <c r="U431" s="80">
        <v>44301.45951388889</v>
      </c>
      <c r="V431" s="81" t="s">
        <v>1534</v>
      </c>
      <c r="W431" s="78"/>
      <c r="X431" s="78"/>
      <c r="Y431" s="84" t="s">
        <v>2031</v>
      </c>
      <c r="Z431" s="84" t="s">
        <v>2270</v>
      </c>
    </row>
    <row r="432" spans="1:26" ht="15">
      <c r="A432" s="63" t="s">
        <v>446</v>
      </c>
      <c r="B432" s="63" t="s">
        <v>602</v>
      </c>
      <c r="C432" s="64"/>
      <c r="D432" s="65"/>
      <c r="E432" s="66"/>
      <c r="F432" s="67"/>
      <c r="G432" s="64"/>
      <c r="H432" s="68" t="s">
        <v>632</v>
      </c>
      <c r="I432" s="69"/>
      <c r="J432" s="69"/>
      <c r="K432" s="34" t="s">
        <v>65</v>
      </c>
      <c r="L432" s="76">
        <v>432</v>
      </c>
      <c r="M4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2" s="71"/>
      <c r="O432" s="78" t="s">
        <v>632</v>
      </c>
      <c r="P432" s="80">
        <v>44301.46</v>
      </c>
      <c r="Q432" s="78" t="s">
        <v>805</v>
      </c>
      <c r="R432" s="81" t="s">
        <v>1049</v>
      </c>
      <c r="S432" s="78" t="s">
        <v>1169</v>
      </c>
      <c r="T432" s="78"/>
      <c r="U432" s="80">
        <v>44301.46</v>
      </c>
      <c r="V432" s="81" t="s">
        <v>1535</v>
      </c>
      <c r="W432" s="78"/>
      <c r="X432" s="78"/>
      <c r="Y432" s="84" t="s">
        <v>2032</v>
      </c>
      <c r="Z432" s="78"/>
    </row>
    <row r="433" spans="1:26" ht="28.8">
      <c r="A433" s="63" t="s">
        <v>447</v>
      </c>
      <c r="B433" s="63" t="s">
        <v>491</v>
      </c>
      <c r="C433" s="64"/>
      <c r="D433" s="65"/>
      <c r="E433" s="66"/>
      <c r="F433" s="67"/>
      <c r="G433" s="64"/>
      <c r="H433" s="50" t="s">
        <v>633</v>
      </c>
      <c r="I433" s="69"/>
      <c r="J433" s="69"/>
      <c r="K433" s="34" t="s">
        <v>65</v>
      </c>
      <c r="L433" s="76">
        <v>433</v>
      </c>
      <c r="M4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3" s="71"/>
      <c r="O433" s="78" t="s">
        <v>633</v>
      </c>
      <c r="P433" s="80">
        <v>44301.47866898148</v>
      </c>
      <c r="Q433" s="78" t="s">
        <v>790</v>
      </c>
      <c r="R433" s="78"/>
      <c r="S433" s="78"/>
      <c r="T433" s="78"/>
      <c r="U433" s="80">
        <v>44301.47866898148</v>
      </c>
      <c r="V433" s="81" t="s">
        <v>1536</v>
      </c>
      <c r="W433" s="78"/>
      <c r="X433" s="78"/>
      <c r="Y433" s="84" t="s">
        <v>2033</v>
      </c>
      <c r="Z433" s="78"/>
    </row>
    <row r="434" spans="1:26" ht="15">
      <c r="A434" s="63" t="s">
        <v>448</v>
      </c>
      <c r="B434" s="63" t="s">
        <v>491</v>
      </c>
      <c r="C434" s="64"/>
      <c r="D434" s="65"/>
      <c r="E434" s="66"/>
      <c r="F434" s="67"/>
      <c r="G434" s="64"/>
      <c r="H434" s="68" t="s">
        <v>633</v>
      </c>
      <c r="I434" s="69"/>
      <c r="J434" s="69"/>
      <c r="K434" s="34" t="s">
        <v>65</v>
      </c>
      <c r="L434" s="76">
        <v>434</v>
      </c>
      <c r="M4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4" s="71"/>
      <c r="O434" s="78" t="s">
        <v>633</v>
      </c>
      <c r="P434" s="80">
        <v>44301.480092592596</v>
      </c>
      <c r="Q434" s="78" t="s">
        <v>806</v>
      </c>
      <c r="R434" s="78"/>
      <c r="S434" s="78"/>
      <c r="T434" s="78" t="s">
        <v>1209</v>
      </c>
      <c r="U434" s="80">
        <v>44301.480092592596</v>
      </c>
      <c r="V434" s="81" t="s">
        <v>1537</v>
      </c>
      <c r="W434" s="78"/>
      <c r="X434" s="78"/>
      <c r="Y434" s="84" t="s">
        <v>2034</v>
      </c>
      <c r="Z434" s="78"/>
    </row>
    <row r="435" spans="1:26" ht="15">
      <c r="A435" s="63" t="s">
        <v>448</v>
      </c>
      <c r="B435" s="63" t="s">
        <v>488</v>
      </c>
      <c r="C435" s="64"/>
      <c r="D435" s="65"/>
      <c r="E435" s="66"/>
      <c r="F435" s="67"/>
      <c r="G435" s="64"/>
      <c r="H435" s="68" t="s">
        <v>633</v>
      </c>
      <c r="I435" s="69"/>
      <c r="J435" s="69"/>
      <c r="K435" s="34" t="s">
        <v>65</v>
      </c>
      <c r="L435" s="76">
        <v>435</v>
      </c>
      <c r="M4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5" s="71"/>
      <c r="O435" s="78" t="s">
        <v>633</v>
      </c>
      <c r="P435" s="80">
        <v>44301.480092592596</v>
      </c>
      <c r="Q435" s="78" t="s">
        <v>806</v>
      </c>
      <c r="R435" s="78"/>
      <c r="S435" s="78"/>
      <c r="T435" s="78" t="s">
        <v>1209</v>
      </c>
      <c r="U435" s="80">
        <v>44301.480092592596</v>
      </c>
      <c r="V435" s="81" t="s">
        <v>1537</v>
      </c>
      <c r="W435" s="78"/>
      <c r="X435" s="78"/>
      <c r="Y435" s="84" t="s">
        <v>2034</v>
      </c>
      <c r="Z435" s="78"/>
    </row>
    <row r="436" spans="1:26" ht="15">
      <c r="A436" s="63" t="s">
        <v>449</v>
      </c>
      <c r="B436" s="63" t="s">
        <v>517</v>
      </c>
      <c r="C436" s="64"/>
      <c r="D436" s="65"/>
      <c r="E436" s="66"/>
      <c r="F436" s="67"/>
      <c r="G436" s="64"/>
      <c r="H436" s="68" t="s">
        <v>633</v>
      </c>
      <c r="I436" s="69"/>
      <c r="J436" s="69"/>
      <c r="K436" s="34" t="s">
        <v>65</v>
      </c>
      <c r="L436" s="76">
        <v>436</v>
      </c>
      <c r="M4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6" s="71"/>
      <c r="O436" s="78" t="s">
        <v>633</v>
      </c>
      <c r="P436" s="80">
        <v>44298.58636574074</v>
      </c>
      <c r="Q436" s="78" t="s">
        <v>807</v>
      </c>
      <c r="R436" s="81" t="s">
        <v>1050</v>
      </c>
      <c r="S436" s="78" t="s">
        <v>1169</v>
      </c>
      <c r="T436" s="78"/>
      <c r="U436" s="80">
        <v>44298.58636574074</v>
      </c>
      <c r="V436" s="81" t="s">
        <v>1538</v>
      </c>
      <c r="W436" s="78"/>
      <c r="X436" s="78"/>
      <c r="Y436" s="84" t="s">
        <v>2035</v>
      </c>
      <c r="Z436" s="78"/>
    </row>
    <row r="437" spans="1:26" ht="15">
      <c r="A437" s="63" t="s">
        <v>449</v>
      </c>
      <c r="B437" s="63" t="s">
        <v>449</v>
      </c>
      <c r="C437" s="64"/>
      <c r="D437" s="65"/>
      <c r="E437" s="66"/>
      <c r="F437" s="67"/>
      <c r="G437" s="64"/>
      <c r="H437" s="68" t="s">
        <v>178</v>
      </c>
      <c r="I437" s="69"/>
      <c r="J437" s="69"/>
      <c r="K437" s="34" t="s">
        <v>65</v>
      </c>
      <c r="L437" s="76">
        <v>437</v>
      </c>
      <c r="M4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7" s="71"/>
      <c r="O437" s="78" t="s">
        <v>178</v>
      </c>
      <c r="P437" s="80">
        <v>44301.39730324074</v>
      </c>
      <c r="Q437" s="78" t="s">
        <v>808</v>
      </c>
      <c r="R437" s="81" t="s">
        <v>1051</v>
      </c>
      <c r="S437" s="78" t="s">
        <v>1169</v>
      </c>
      <c r="T437" s="78"/>
      <c r="U437" s="80">
        <v>44301.39730324074</v>
      </c>
      <c r="V437" s="81" t="s">
        <v>1539</v>
      </c>
      <c r="W437" s="78"/>
      <c r="X437" s="78"/>
      <c r="Y437" s="84" t="s">
        <v>2036</v>
      </c>
      <c r="Z437" s="78"/>
    </row>
    <row r="438" spans="1:26" ht="15">
      <c r="A438" s="63" t="s">
        <v>450</v>
      </c>
      <c r="B438" s="63" t="s">
        <v>449</v>
      </c>
      <c r="C438" s="64"/>
      <c r="D438" s="65"/>
      <c r="E438" s="66"/>
      <c r="F438" s="67"/>
      <c r="G438" s="64"/>
      <c r="H438" s="68" t="s">
        <v>633</v>
      </c>
      <c r="I438" s="69"/>
      <c r="J438" s="69"/>
      <c r="K438" s="34" t="s">
        <v>65</v>
      </c>
      <c r="L438" s="76">
        <v>438</v>
      </c>
      <c r="M4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8" s="71"/>
      <c r="O438" s="78" t="s">
        <v>633</v>
      </c>
      <c r="P438" s="80">
        <v>44301.482141203705</v>
      </c>
      <c r="Q438" s="78" t="s">
        <v>800</v>
      </c>
      <c r="R438" s="78"/>
      <c r="S438" s="78"/>
      <c r="T438" s="78"/>
      <c r="U438" s="80">
        <v>44301.482141203705</v>
      </c>
      <c r="V438" s="81" t="s">
        <v>1540</v>
      </c>
      <c r="W438" s="78"/>
      <c r="X438" s="78"/>
      <c r="Y438" s="84" t="s">
        <v>2037</v>
      </c>
      <c r="Z438" s="78"/>
    </row>
    <row r="439" spans="1:26" ht="15">
      <c r="A439" s="63" t="s">
        <v>451</v>
      </c>
      <c r="B439" s="63" t="s">
        <v>529</v>
      </c>
      <c r="C439" s="64"/>
      <c r="D439" s="65"/>
      <c r="E439" s="66"/>
      <c r="F439" s="67"/>
      <c r="G439" s="64"/>
      <c r="H439" s="68" t="s">
        <v>632</v>
      </c>
      <c r="I439" s="69"/>
      <c r="J439" s="69"/>
      <c r="K439" s="34" t="s">
        <v>65</v>
      </c>
      <c r="L439" s="76">
        <v>439</v>
      </c>
      <c r="M4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9" s="71"/>
      <c r="O439" s="78" t="s">
        <v>632</v>
      </c>
      <c r="P439" s="80">
        <v>44301.54337962963</v>
      </c>
      <c r="Q439" s="78" t="s">
        <v>809</v>
      </c>
      <c r="R439" s="78"/>
      <c r="S439" s="78"/>
      <c r="T439" s="78"/>
      <c r="U439" s="80">
        <v>44301.54337962963</v>
      </c>
      <c r="V439" s="81" t="s">
        <v>1541</v>
      </c>
      <c r="W439" s="78"/>
      <c r="X439" s="78"/>
      <c r="Y439" s="84" t="s">
        <v>2038</v>
      </c>
      <c r="Z439" s="84" t="s">
        <v>2271</v>
      </c>
    </row>
    <row r="440" spans="1:26" ht="15">
      <c r="A440" s="63" t="s">
        <v>452</v>
      </c>
      <c r="B440" s="63" t="s">
        <v>452</v>
      </c>
      <c r="C440" s="64"/>
      <c r="D440" s="65"/>
      <c r="E440" s="66"/>
      <c r="F440" s="67"/>
      <c r="G440" s="64"/>
      <c r="H440" s="68" t="s">
        <v>178</v>
      </c>
      <c r="I440" s="69"/>
      <c r="J440" s="69"/>
      <c r="K440" s="34" t="s">
        <v>65</v>
      </c>
      <c r="L440" s="76">
        <v>440</v>
      </c>
      <c r="M4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0" s="71"/>
      <c r="O440" s="78" t="s">
        <v>178</v>
      </c>
      <c r="P440" s="80">
        <v>44301.18476851852</v>
      </c>
      <c r="Q440" s="78" t="s">
        <v>810</v>
      </c>
      <c r="R440" s="78" t="s">
        <v>1052</v>
      </c>
      <c r="S440" s="78" t="s">
        <v>1180</v>
      </c>
      <c r="T440" s="78"/>
      <c r="U440" s="80">
        <v>44301.18476851852</v>
      </c>
      <c r="V440" s="81" t="s">
        <v>1542</v>
      </c>
      <c r="W440" s="78"/>
      <c r="X440" s="78"/>
      <c r="Y440" s="84" t="s">
        <v>2039</v>
      </c>
      <c r="Z440" s="78"/>
    </row>
    <row r="441" spans="1:26" ht="15">
      <c r="A441" s="63" t="s">
        <v>452</v>
      </c>
      <c r="B441" s="63" t="s">
        <v>452</v>
      </c>
      <c r="C441" s="64"/>
      <c r="D441" s="65"/>
      <c r="E441" s="66"/>
      <c r="F441" s="67"/>
      <c r="G441" s="64"/>
      <c r="H441" s="68" t="s">
        <v>178</v>
      </c>
      <c r="I441" s="69"/>
      <c r="J441" s="69"/>
      <c r="K441" s="34" t="s">
        <v>65</v>
      </c>
      <c r="L441" s="76">
        <v>441</v>
      </c>
      <c r="M4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1" s="71"/>
      <c r="O441" s="78" t="s">
        <v>178</v>
      </c>
      <c r="P441" s="80">
        <v>44301.55978009259</v>
      </c>
      <c r="Q441" s="78" t="s">
        <v>811</v>
      </c>
      <c r="R441" s="78" t="s">
        <v>1053</v>
      </c>
      <c r="S441" s="78" t="s">
        <v>1180</v>
      </c>
      <c r="T441" s="78"/>
      <c r="U441" s="80">
        <v>44301.55978009259</v>
      </c>
      <c r="V441" s="81" t="s">
        <v>1543</v>
      </c>
      <c r="W441" s="78"/>
      <c r="X441" s="78"/>
      <c r="Y441" s="84" t="s">
        <v>2040</v>
      </c>
      <c r="Z441" s="78"/>
    </row>
    <row r="442" spans="1:26" ht="15">
      <c r="A442" s="63" t="s">
        <v>453</v>
      </c>
      <c r="B442" s="63" t="s">
        <v>485</v>
      </c>
      <c r="C442" s="64"/>
      <c r="D442" s="65"/>
      <c r="E442" s="66"/>
      <c r="F442" s="67"/>
      <c r="G442" s="64"/>
      <c r="H442" s="68" t="s">
        <v>632</v>
      </c>
      <c r="I442" s="69"/>
      <c r="J442" s="69"/>
      <c r="K442" s="34" t="s">
        <v>65</v>
      </c>
      <c r="L442" s="76">
        <v>442</v>
      </c>
      <c r="M4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2" s="71"/>
      <c r="O442" s="78" t="s">
        <v>632</v>
      </c>
      <c r="P442" s="80">
        <v>44301.56199074074</v>
      </c>
      <c r="Q442" s="78" t="s">
        <v>812</v>
      </c>
      <c r="R442" s="78"/>
      <c r="S442" s="78"/>
      <c r="T442" s="78"/>
      <c r="U442" s="80">
        <v>44301.56199074074</v>
      </c>
      <c r="V442" s="81" t="s">
        <v>1544</v>
      </c>
      <c r="W442" s="78"/>
      <c r="X442" s="78"/>
      <c r="Y442" s="84" t="s">
        <v>2041</v>
      </c>
      <c r="Z442" s="84" t="s">
        <v>2116</v>
      </c>
    </row>
    <row r="443" spans="1:26" ht="15">
      <c r="A443" s="63" t="s">
        <v>454</v>
      </c>
      <c r="B443" s="63" t="s">
        <v>460</v>
      </c>
      <c r="C443" s="64"/>
      <c r="D443" s="65"/>
      <c r="E443" s="66"/>
      <c r="F443" s="67"/>
      <c r="G443" s="64"/>
      <c r="H443" s="68" t="s">
        <v>633</v>
      </c>
      <c r="I443" s="69"/>
      <c r="J443" s="69"/>
      <c r="K443" s="34" t="s">
        <v>65</v>
      </c>
      <c r="L443" s="76">
        <v>443</v>
      </c>
      <c r="M4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3" s="71"/>
      <c r="O443" s="78" t="s">
        <v>633</v>
      </c>
      <c r="P443" s="80">
        <v>44301.58107638889</v>
      </c>
      <c r="Q443" s="78" t="s">
        <v>794</v>
      </c>
      <c r="R443" s="78"/>
      <c r="S443" s="78"/>
      <c r="T443" s="78"/>
      <c r="U443" s="80">
        <v>44301.58107638889</v>
      </c>
      <c r="V443" s="81" t="s">
        <v>1545</v>
      </c>
      <c r="W443" s="78"/>
      <c r="X443" s="78"/>
      <c r="Y443" s="84" t="s">
        <v>2042</v>
      </c>
      <c r="Z443" s="78"/>
    </row>
    <row r="444" spans="1:26" ht="15">
      <c r="A444" s="63" t="s">
        <v>455</v>
      </c>
      <c r="B444" s="63" t="s">
        <v>603</v>
      </c>
      <c r="C444" s="64"/>
      <c r="D444" s="65"/>
      <c r="E444" s="66"/>
      <c r="F444" s="67"/>
      <c r="G444" s="64"/>
      <c r="H444" s="68" t="s">
        <v>633</v>
      </c>
      <c r="I444" s="69"/>
      <c r="J444" s="69"/>
      <c r="K444" s="34" t="s">
        <v>65</v>
      </c>
      <c r="L444" s="76">
        <v>444</v>
      </c>
      <c r="M4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4" s="71"/>
      <c r="O444" s="78" t="s">
        <v>633</v>
      </c>
      <c r="P444" s="80">
        <v>44301.58994212963</v>
      </c>
      <c r="Q444" s="78" t="s">
        <v>813</v>
      </c>
      <c r="R444" s="78"/>
      <c r="S444" s="78"/>
      <c r="T444" s="78"/>
      <c r="U444" s="80">
        <v>44301.58994212963</v>
      </c>
      <c r="V444" s="81" t="s">
        <v>1546</v>
      </c>
      <c r="W444" s="78"/>
      <c r="X444" s="78"/>
      <c r="Y444" s="84" t="s">
        <v>2043</v>
      </c>
      <c r="Z444" s="78"/>
    </row>
    <row r="445" spans="1:26" ht="15">
      <c r="A445" s="63" t="s">
        <v>456</v>
      </c>
      <c r="B445" s="63" t="s">
        <v>604</v>
      </c>
      <c r="C445" s="64"/>
      <c r="D445" s="65"/>
      <c r="E445" s="66"/>
      <c r="F445" s="67"/>
      <c r="G445" s="64"/>
      <c r="H445" s="68" t="s">
        <v>633</v>
      </c>
      <c r="I445" s="69"/>
      <c r="J445" s="69"/>
      <c r="K445" s="34" t="s">
        <v>65</v>
      </c>
      <c r="L445" s="76">
        <v>445</v>
      </c>
      <c r="M4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5" s="71"/>
      <c r="O445" s="78" t="s">
        <v>633</v>
      </c>
      <c r="P445" s="80">
        <v>44301.63706018519</v>
      </c>
      <c r="Q445" s="78" t="s">
        <v>814</v>
      </c>
      <c r="R445" s="78"/>
      <c r="S445" s="78"/>
      <c r="T445" s="78"/>
      <c r="U445" s="80">
        <v>44301.63706018519</v>
      </c>
      <c r="V445" s="81" t="s">
        <v>1547</v>
      </c>
      <c r="W445" s="78"/>
      <c r="X445" s="78"/>
      <c r="Y445" s="84" t="s">
        <v>2044</v>
      </c>
      <c r="Z445" s="78"/>
    </row>
    <row r="446" spans="1:26" ht="15">
      <c r="A446" s="63" t="s">
        <v>456</v>
      </c>
      <c r="B446" s="63" t="s">
        <v>605</v>
      </c>
      <c r="C446" s="64"/>
      <c r="D446" s="65"/>
      <c r="E446" s="66"/>
      <c r="F446" s="67"/>
      <c r="G446" s="64"/>
      <c r="H446" s="68" t="s">
        <v>633</v>
      </c>
      <c r="I446" s="69"/>
      <c r="J446" s="69"/>
      <c r="K446" s="34" t="s">
        <v>65</v>
      </c>
      <c r="L446" s="76">
        <v>446</v>
      </c>
      <c r="M4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6" s="71"/>
      <c r="O446" s="78" t="s">
        <v>633</v>
      </c>
      <c r="P446" s="80">
        <v>44301.63706018519</v>
      </c>
      <c r="Q446" s="78" t="s">
        <v>814</v>
      </c>
      <c r="R446" s="78"/>
      <c r="S446" s="78"/>
      <c r="T446" s="78"/>
      <c r="U446" s="80">
        <v>44301.63706018519</v>
      </c>
      <c r="V446" s="81" t="s">
        <v>1547</v>
      </c>
      <c r="W446" s="78"/>
      <c r="X446" s="78"/>
      <c r="Y446" s="84" t="s">
        <v>2044</v>
      </c>
      <c r="Z446" s="78"/>
    </row>
    <row r="447" spans="1:26" ht="15">
      <c r="A447" s="63" t="s">
        <v>456</v>
      </c>
      <c r="B447" s="63" t="s">
        <v>606</v>
      </c>
      <c r="C447" s="64"/>
      <c r="D447" s="65"/>
      <c r="E447" s="66"/>
      <c r="F447" s="67"/>
      <c r="G447" s="64"/>
      <c r="H447" s="68" t="s">
        <v>633</v>
      </c>
      <c r="I447" s="69"/>
      <c r="J447" s="69"/>
      <c r="K447" s="34" t="s">
        <v>65</v>
      </c>
      <c r="L447" s="76">
        <v>447</v>
      </c>
      <c r="M4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7" s="71"/>
      <c r="O447" s="78" t="s">
        <v>633</v>
      </c>
      <c r="P447" s="80">
        <v>44301.63706018519</v>
      </c>
      <c r="Q447" s="78" t="s">
        <v>814</v>
      </c>
      <c r="R447" s="78"/>
      <c r="S447" s="78"/>
      <c r="T447" s="78"/>
      <c r="U447" s="80">
        <v>44301.63706018519</v>
      </c>
      <c r="V447" s="81" t="s">
        <v>1547</v>
      </c>
      <c r="W447" s="78"/>
      <c r="X447" s="78"/>
      <c r="Y447" s="84" t="s">
        <v>2044</v>
      </c>
      <c r="Z447" s="78"/>
    </row>
    <row r="448" spans="1:26" ht="15">
      <c r="A448" s="63" t="s">
        <v>456</v>
      </c>
      <c r="B448" s="63" t="s">
        <v>607</v>
      </c>
      <c r="C448" s="64"/>
      <c r="D448" s="65"/>
      <c r="E448" s="66"/>
      <c r="F448" s="67"/>
      <c r="G448" s="64"/>
      <c r="H448" s="68" t="s">
        <v>633</v>
      </c>
      <c r="I448" s="69"/>
      <c r="J448" s="69"/>
      <c r="K448" s="34" t="s">
        <v>65</v>
      </c>
      <c r="L448" s="76">
        <v>448</v>
      </c>
      <c r="M4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8" s="71"/>
      <c r="O448" s="78" t="s">
        <v>633</v>
      </c>
      <c r="P448" s="80">
        <v>44301.63706018519</v>
      </c>
      <c r="Q448" s="78" t="s">
        <v>814</v>
      </c>
      <c r="R448" s="78"/>
      <c r="S448" s="78"/>
      <c r="T448" s="78"/>
      <c r="U448" s="80">
        <v>44301.63706018519</v>
      </c>
      <c r="V448" s="81" t="s">
        <v>1547</v>
      </c>
      <c r="W448" s="78"/>
      <c r="X448" s="78"/>
      <c r="Y448" s="84" t="s">
        <v>2044</v>
      </c>
      <c r="Z448" s="78"/>
    </row>
    <row r="449" spans="1:26" ht="15">
      <c r="A449" s="63" t="s">
        <v>456</v>
      </c>
      <c r="B449" s="63" t="s">
        <v>608</v>
      </c>
      <c r="C449" s="64"/>
      <c r="D449" s="65"/>
      <c r="E449" s="66"/>
      <c r="F449" s="67"/>
      <c r="G449" s="64"/>
      <c r="H449" s="68" t="s">
        <v>633</v>
      </c>
      <c r="I449" s="69"/>
      <c r="J449" s="69"/>
      <c r="K449" s="34" t="s">
        <v>65</v>
      </c>
      <c r="L449" s="76">
        <v>449</v>
      </c>
      <c r="M4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9" s="71"/>
      <c r="O449" s="78" t="s">
        <v>633</v>
      </c>
      <c r="P449" s="80">
        <v>44301.63706018519</v>
      </c>
      <c r="Q449" s="78" t="s">
        <v>814</v>
      </c>
      <c r="R449" s="78"/>
      <c r="S449" s="78"/>
      <c r="T449" s="78"/>
      <c r="U449" s="80">
        <v>44301.63706018519</v>
      </c>
      <c r="V449" s="81" t="s">
        <v>1547</v>
      </c>
      <c r="W449" s="78"/>
      <c r="X449" s="78"/>
      <c r="Y449" s="84" t="s">
        <v>2044</v>
      </c>
      <c r="Z449" s="78"/>
    </row>
    <row r="450" spans="1:26" ht="15">
      <c r="A450" s="63" t="s">
        <v>456</v>
      </c>
      <c r="B450" s="63" t="s">
        <v>468</v>
      </c>
      <c r="C450" s="64"/>
      <c r="D450" s="65"/>
      <c r="E450" s="66"/>
      <c r="F450" s="67"/>
      <c r="G450" s="64"/>
      <c r="H450" s="68" t="s">
        <v>633</v>
      </c>
      <c r="I450" s="69"/>
      <c r="J450" s="69"/>
      <c r="K450" s="34" t="s">
        <v>65</v>
      </c>
      <c r="L450" s="76">
        <v>450</v>
      </c>
      <c r="M4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0" s="71"/>
      <c r="O450" s="78" t="s">
        <v>633</v>
      </c>
      <c r="P450" s="80">
        <v>44301.63706018519</v>
      </c>
      <c r="Q450" s="78" t="s">
        <v>814</v>
      </c>
      <c r="R450" s="78"/>
      <c r="S450" s="78"/>
      <c r="T450" s="78"/>
      <c r="U450" s="80">
        <v>44301.63706018519</v>
      </c>
      <c r="V450" s="81" t="s">
        <v>1547</v>
      </c>
      <c r="W450" s="78"/>
      <c r="X450" s="78"/>
      <c r="Y450" s="84" t="s">
        <v>2044</v>
      </c>
      <c r="Z450" s="78"/>
    </row>
    <row r="451" spans="1:26" ht="15">
      <c r="A451" s="63" t="s">
        <v>457</v>
      </c>
      <c r="B451" s="63" t="s">
        <v>604</v>
      </c>
      <c r="C451" s="64"/>
      <c r="D451" s="65"/>
      <c r="E451" s="66"/>
      <c r="F451" s="67"/>
      <c r="G451" s="64"/>
      <c r="H451" s="68" t="s">
        <v>633</v>
      </c>
      <c r="I451" s="69"/>
      <c r="J451" s="69"/>
      <c r="K451" s="34" t="s">
        <v>65</v>
      </c>
      <c r="L451" s="76">
        <v>451</v>
      </c>
      <c r="M4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1" s="71"/>
      <c r="O451" s="78" t="s">
        <v>633</v>
      </c>
      <c r="P451" s="80">
        <v>44301.63763888889</v>
      </c>
      <c r="Q451" s="78" t="s">
        <v>814</v>
      </c>
      <c r="R451" s="78"/>
      <c r="S451" s="78"/>
      <c r="T451" s="78"/>
      <c r="U451" s="80">
        <v>44301.63763888889</v>
      </c>
      <c r="V451" s="81" t="s">
        <v>1548</v>
      </c>
      <c r="W451" s="78"/>
      <c r="X451" s="78"/>
      <c r="Y451" s="84" t="s">
        <v>2045</v>
      </c>
      <c r="Z451" s="78"/>
    </row>
    <row r="452" spans="1:26" ht="15">
      <c r="A452" s="63" t="s">
        <v>457</v>
      </c>
      <c r="B452" s="63" t="s">
        <v>605</v>
      </c>
      <c r="C452" s="64"/>
      <c r="D452" s="65"/>
      <c r="E452" s="66"/>
      <c r="F452" s="67"/>
      <c r="G452" s="64"/>
      <c r="H452" s="68" t="s">
        <v>633</v>
      </c>
      <c r="I452" s="69"/>
      <c r="J452" s="69"/>
      <c r="K452" s="34" t="s">
        <v>65</v>
      </c>
      <c r="L452" s="76">
        <v>452</v>
      </c>
      <c r="M4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2" s="71"/>
      <c r="O452" s="78" t="s">
        <v>633</v>
      </c>
      <c r="P452" s="80">
        <v>44301.63763888889</v>
      </c>
      <c r="Q452" s="78" t="s">
        <v>814</v>
      </c>
      <c r="R452" s="78"/>
      <c r="S452" s="78"/>
      <c r="T452" s="78"/>
      <c r="U452" s="80">
        <v>44301.63763888889</v>
      </c>
      <c r="V452" s="81" t="s">
        <v>1548</v>
      </c>
      <c r="W452" s="78"/>
      <c r="X452" s="78"/>
      <c r="Y452" s="84" t="s">
        <v>2045</v>
      </c>
      <c r="Z452" s="78"/>
    </row>
    <row r="453" spans="1:26" ht="15">
      <c r="A453" s="63" t="s">
        <v>457</v>
      </c>
      <c r="B453" s="63" t="s">
        <v>606</v>
      </c>
      <c r="C453" s="64"/>
      <c r="D453" s="65"/>
      <c r="E453" s="66"/>
      <c r="F453" s="67"/>
      <c r="G453" s="64"/>
      <c r="H453" s="68" t="s">
        <v>633</v>
      </c>
      <c r="I453" s="69"/>
      <c r="J453" s="69"/>
      <c r="K453" s="34" t="s">
        <v>65</v>
      </c>
      <c r="L453" s="76">
        <v>453</v>
      </c>
      <c r="M4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3" s="71"/>
      <c r="O453" s="78" t="s">
        <v>633</v>
      </c>
      <c r="P453" s="80">
        <v>44301.63763888889</v>
      </c>
      <c r="Q453" s="78" t="s">
        <v>814</v>
      </c>
      <c r="R453" s="78"/>
      <c r="S453" s="78"/>
      <c r="T453" s="78"/>
      <c r="U453" s="80">
        <v>44301.63763888889</v>
      </c>
      <c r="V453" s="81" t="s">
        <v>1548</v>
      </c>
      <c r="W453" s="78"/>
      <c r="X453" s="78"/>
      <c r="Y453" s="84" t="s">
        <v>2045</v>
      </c>
      <c r="Z453" s="78"/>
    </row>
    <row r="454" spans="1:26" ht="15">
      <c r="A454" s="63" t="s">
        <v>457</v>
      </c>
      <c r="B454" s="63" t="s">
        <v>607</v>
      </c>
      <c r="C454" s="64"/>
      <c r="D454" s="65"/>
      <c r="E454" s="66"/>
      <c r="F454" s="67"/>
      <c r="G454" s="64"/>
      <c r="H454" s="68" t="s">
        <v>633</v>
      </c>
      <c r="I454" s="69"/>
      <c r="J454" s="69"/>
      <c r="K454" s="34" t="s">
        <v>65</v>
      </c>
      <c r="L454" s="76">
        <v>454</v>
      </c>
      <c r="M4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4" s="71"/>
      <c r="O454" s="78" t="s">
        <v>633</v>
      </c>
      <c r="P454" s="80">
        <v>44301.63763888889</v>
      </c>
      <c r="Q454" s="78" t="s">
        <v>814</v>
      </c>
      <c r="R454" s="78"/>
      <c r="S454" s="78"/>
      <c r="T454" s="78"/>
      <c r="U454" s="80">
        <v>44301.63763888889</v>
      </c>
      <c r="V454" s="81" t="s">
        <v>1548</v>
      </c>
      <c r="W454" s="78"/>
      <c r="X454" s="78"/>
      <c r="Y454" s="84" t="s">
        <v>2045</v>
      </c>
      <c r="Z454" s="78"/>
    </row>
    <row r="455" spans="1:26" ht="15">
      <c r="A455" s="63" t="s">
        <v>457</v>
      </c>
      <c r="B455" s="63" t="s">
        <v>608</v>
      </c>
      <c r="C455" s="64"/>
      <c r="D455" s="65"/>
      <c r="E455" s="66"/>
      <c r="F455" s="67"/>
      <c r="G455" s="64"/>
      <c r="H455" s="68" t="s">
        <v>633</v>
      </c>
      <c r="I455" s="69"/>
      <c r="J455" s="69"/>
      <c r="K455" s="34" t="s">
        <v>65</v>
      </c>
      <c r="L455" s="76">
        <v>455</v>
      </c>
      <c r="M4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5" s="71"/>
      <c r="O455" s="78" t="s">
        <v>633</v>
      </c>
      <c r="P455" s="80">
        <v>44301.63763888889</v>
      </c>
      <c r="Q455" s="78" t="s">
        <v>814</v>
      </c>
      <c r="R455" s="78"/>
      <c r="S455" s="78"/>
      <c r="T455" s="78"/>
      <c r="U455" s="80">
        <v>44301.63763888889</v>
      </c>
      <c r="V455" s="81" t="s">
        <v>1548</v>
      </c>
      <c r="W455" s="78"/>
      <c r="X455" s="78"/>
      <c r="Y455" s="84" t="s">
        <v>2045</v>
      </c>
      <c r="Z455" s="78"/>
    </row>
    <row r="456" spans="1:26" ht="15">
      <c r="A456" s="63" t="s">
        <v>457</v>
      </c>
      <c r="B456" s="63" t="s">
        <v>468</v>
      </c>
      <c r="C456" s="64"/>
      <c r="D456" s="65"/>
      <c r="E456" s="66"/>
      <c r="F456" s="67"/>
      <c r="G456" s="64"/>
      <c r="H456" s="68" t="s">
        <v>633</v>
      </c>
      <c r="I456" s="69"/>
      <c r="J456" s="69"/>
      <c r="K456" s="34" t="s">
        <v>65</v>
      </c>
      <c r="L456" s="76">
        <v>456</v>
      </c>
      <c r="M4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6" s="71"/>
      <c r="O456" s="78" t="s">
        <v>633</v>
      </c>
      <c r="P456" s="80">
        <v>44301.63763888889</v>
      </c>
      <c r="Q456" s="78" t="s">
        <v>814</v>
      </c>
      <c r="R456" s="78"/>
      <c r="S456" s="78"/>
      <c r="T456" s="78"/>
      <c r="U456" s="80">
        <v>44301.63763888889</v>
      </c>
      <c r="V456" s="81" t="s">
        <v>1548</v>
      </c>
      <c r="W456" s="78"/>
      <c r="X456" s="78"/>
      <c r="Y456" s="84" t="s">
        <v>2045</v>
      </c>
      <c r="Z456" s="78"/>
    </row>
    <row r="457" spans="1:26" ht="28.8">
      <c r="A457" s="63" t="s">
        <v>458</v>
      </c>
      <c r="B457" s="63" t="s">
        <v>609</v>
      </c>
      <c r="C457" s="64"/>
      <c r="D457" s="65"/>
      <c r="E457" s="66"/>
      <c r="F457" s="67"/>
      <c r="G457" s="64"/>
      <c r="H457" s="50" t="s">
        <v>633</v>
      </c>
      <c r="I457" s="69"/>
      <c r="J457" s="69"/>
      <c r="K457" s="34" t="s">
        <v>65</v>
      </c>
      <c r="L457" s="76">
        <v>457</v>
      </c>
      <c r="M4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7" s="71"/>
      <c r="O457" s="78" t="s">
        <v>633</v>
      </c>
      <c r="P457" s="80">
        <v>44301.64362268519</v>
      </c>
      <c r="Q457" s="78" t="s">
        <v>815</v>
      </c>
      <c r="R457" s="78"/>
      <c r="S457" s="78"/>
      <c r="T457" s="78" t="s">
        <v>1210</v>
      </c>
      <c r="U457" s="80">
        <v>44301.64362268519</v>
      </c>
      <c r="V457" s="81" t="s">
        <v>1549</v>
      </c>
      <c r="W457" s="78"/>
      <c r="X457" s="78"/>
      <c r="Y457" s="84" t="s">
        <v>2046</v>
      </c>
      <c r="Z457" s="78"/>
    </row>
    <row r="458" spans="1:26" ht="15">
      <c r="A458" s="63" t="s">
        <v>459</v>
      </c>
      <c r="B458" s="63" t="s">
        <v>459</v>
      </c>
      <c r="C458" s="64"/>
      <c r="D458" s="65"/>
      <c r="E458" s="66"/>
      <c r="F458" s="67"/>
      <c r="G458" s="64"/>
      <c r="H458" s="50" t="s">
        <v>178</v>
      </c>
      <c r="I458" s="69"/>
      <c r="J458" s="69"/>
      <c r="K458" s="34" t="s">
        <v>65</v>
      </c>
      <c r="L458" s="76">
        <v>458</v>
      </c>
      <c r="M4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8" s="71"/>
      <c r="O458" s="78" t="s">
        <v>178</v>
      </c>
      <c r="P458" s="80">
        <v>44301.63622685185</v>
      </c>
      <c r="Q458" s="78" t="s">
        <v>816</v>
      </c>
      <c r="R458" s="81" t="s">
        <v>1054</v>
      </c>
      <c r="S458" s="78" t="s">
        <v>1169</v>
      </c>
      <c r="T458" s="78" t="s">
        <v>1210</v>
      </c>
      <c r="U458" s="80">
        <v>44301.63622685185</v>
      </c>
      <c r="V458" s="81" t="s">
        <v>1550</v>
      </c>
      <c r="W458" s="78"/>
      <c r="X458" s="78"/>
      <c r="Y458" s="84" t="s">
        <v>2047</v>
      </c>
      <c r="Z458" s="78"/>
    </row>
    <row r="459" spans="1:26" ht="28.8">
      <c r="A459" s="63" t="s">
        <v>458</v>
      </c>
      <c r="B459" s="63" t="s">
        <v>459</v>
      </c>
      <c r="C459" s="64"/>
      <c r="D459" s="65"/>
      <c r="E459" s="66"/>
      <c r="F459" s="67"/>
      <c r="G459" s="64"/>
      <c r="H459" s="50" t="s">
        <v>633</v>
      </c>
      <c r="I459" s="69"/>
      <c r="J459" s="69"/>
      <c r="K459" s="34" t="s">
        <v>65</v>
      </c>
      <c r="L459" s="76">
        <v>459</v>
      </c>
      <c r="M4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9" s="71"/>
      <c r="O459" s="78" t="s">
        <v>633</v>
      </c>
      <c r="P459" s="80">
        <v>44301.64362268519</v>
      </c>
      <c r="Q459" s="78" t="s">
        <v>815</v>
      </c>
      <c r="R459" s="78"/>
      <c r="S459" s="78"/>
      <c r="T459" s="78" t="s">
        <v>1210</v>
      </c>
      <c r="U459" s="80">
        <v>44301.64362268519</v>
      </c>
      <c r="V459" s="81" t="s">
        <v>1549</v>
      </c>
      <c r="W459" s="78"/>
      <c r="X459" s="78"/>
      <c r="Y459" s="84" t="s">
        <v>2046</v>
      </c>
      <c r="Z459" s="78"/>
    </row>
    <row r="460" spans="1:26" ht="15">
      <c r="A460" s="63" t="s">
        <v>460</v>
      </c>
      <c r="B460" s="63" t="s">
        <v>460</v>
      </c>
      <c r="C460" s="64"/>
      <c r="D460" s="65"/>
      <c r="E460" s="66"/>
      <c r="F460" s="67"/>
      <c r="G460" s="64"/>
      <c r="H460" s="68" t="s">
        <v>178</v>
      </c>
      <c r="I460" s="69"/>
      <c r="J460" s="69"/>
      <c r="K460" s="34" t="s">
        <v>65</v>
      </c>
      <c r="L460" s="76">
        <v>460</v>
      </c>
      <c r="M4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0" s="71"/>
      <c r="O460" s="78" t="s">
        <v>178</v>
      </c>
      <c r="P460" s="80">
        <v>44301.29388888889</v>
      </c>
      <c r="Q460" s="78" t="s">
        <v>817</v>
      </c>
      <c r="R460" s="81" t="s">
        <v>1055</v>
      </c>
      <c r="S460" s="78" t="s">
        <v>1169</v>
      </c>
      <c r="T460" s="78"/>
      <c r="U460" s="80">
        <v>44301.29388888889</v>
      </c>
      <c r="V460" s="81" t="s">
        <v>1551</v>
      </c>
      <c r="W460" s="78"/>
      <c r="X460" s="78"/>
      <c r="Y460" s="84" t="s">
        <v>2048</v>
      </c>
      <c r="Z460" s="78"/>
    </row>
    <row r="461" spans="1:26" ht="15">
      <c r="A461" s="63" t="s">
        <v>461</v>
      </c>
      <c r="B461" s="63" t="s">
        <v>460</v>
      </c>
      <c r="C461" s="64"/>
      <c r="D461" s="65"/>
      <c r="E461" s="66"/>
      <c r="F461" s="67"/>
      <c r="G461" s="64"/>
      <c r="H461" s="68" t="s">
        <v>633</v>
      </c>
      <c r="I461" s="69"/>
      <c r="J461" s="69"/>
      <c r="K461" s="34" t="s">
        <v>65</v>
      </c>
      <c r="L461" s="76">
        <v>461</v>
      </c>
      <c r="M4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1" s="71"/>
      <c r="O461" s="78" t="s">
        <v>633</v>
      </c>
      <c r="P461" s="80">
        <v>44301.64891203704</v>
      </c>
      <c r="Q461" s="78" t="s">
        <v>794</v>
      </c>
      <c r="R461" s="78"/>
      <c r="S461" s="78"/>
      <c r="T461" s="78"/>
      <c r="U461" s="80">
        <v>44301.64891203704</v>
      </c>
      <c r="V461" s="81" t="s">
        <v>1552</v>
      </c>
      <c r="W461" s="78"/>
      <c r="X461" s="78"/>
      <c r="Y461" s="84" t="s">
        <v>2049</v>
      </c>
      <c r="Z461" s="78"/>
    </row>
    <row r="462" spans="1:26" ht="15">
      <c r="A462" s="63" t="s">
        <v>462</v>
      </c>
      <c r="B462" s="63" t="s">
        <v>462</v>
      </c>
      <c r="C462" s="64"/>
      <c r="D462" s="65"/>
      <c r="E462" s="66"/>
      <c r="F462" s="67"/>
      <c r="G462" s="64"/>
      <c r="H462" s="50" t="s">
        <v>178</v>
      </c>
      <c r="I462" s="69"/>
      <c r="J462" s="69"/>
      <c r="K462" s="34" t="s">
        <v>65</v>
      </c>
      <c r="L462" s="76">
        <v>462</v>
      </c>
      <c r="M4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2" s="71"/>
      <c r="O462" s="78" t="s">
        <v>178</v>
      </c>
      <c r="P462" s="80">
        <v>44301.649664351855</v>
      </c>
      <c r="Q462" s="78" t="s">
        <v>818</v>
      </c>
      <c r="R462" s="78" t="s">
        <v>1056</v>
      </c>
      <c r="S462" s="78" t="s">
        <v>1181</v>
      </c>
      <c r="T462" s="78"/>
      <c r="U462" s="80">
        <v>44301.649664351855</v>
      </c>
      <c r="V462" s="81" t="s">
        <v>1553</v>
      </c>
      <c r="W462" s="78"/>
      <c r="X462" s="78"/>
      <c r="Y462" s="84" t="s">
        <v>2050</v>
      </c>
      <c r="Z462" s="78"/>
    </row>
    <row r="463" spans="1:26" ht="15">
      <c r="A463" s="63" t="s">
        <v>463</v>
      </c>
      <c r="B463" s="63" t="s">
        <v>604</v>
      </c>
      <c r="C463" s="64"/>
      <c r="D463" s="65"/>
      <c r="E463" s="66"/>
      <c r="F463" s="67"/>
      <c r="G463" s="64"/>
      <c r="H463" s="68" t="s">
        <v>633</v>
      </c>
      <c r="I463" s="69"/>
      <c r="J463" s="69"/>
      <c r="K463" s="34" t="s">
        <v>65</v>
      </c>
      <c r="L463" s="76">
        <v>463</v>
      </c>
      <c r="M4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3" s="71"/>
      <c r="O463" s="78" t="s">
        <v>633</v>
      </c>
      <c r="P463" s="80">
        <v>44301.65949074074</v>
      </c>
      <c r="Q463" s="78" t="s">
        <v>814</v>
      </c>
      <c r="R463" s="78"/>
      <c r="S463" s="78"/>
      <c r="T463" s="78"/>
      <c r="U463" s="80">
        <v>44301.65949074074</v>
      </c>
      <c r="V463" s="81" t="s">
        <v>1554</v>
      </c>
      <c r="W463" s="78"/>
      <c r="X463" s="78"/>
      <c r="Y463" s="84" t="s">
        <v>2051</v>
      </c>
      <c r="Z463" s="78"/>
    </row>
    <row r="464" spans="1:26" ht="15">
      <c r="A464" s="63" t="s">
        <v>463</v>
      </c>
      <c r="B464" s="63" t="s">
        <v>605</v>
      </c>
      <c r="C464" s="64"/>
      <c r="D464" s="65"/>
      <c r="E464" s="66"/>
      <c r="F464" s="67"/>
      <c r="G464" s="64"/>
      <c r="H464" s="68" t="s">
        <v>633</v>
      </c>
      <c r="I464" s="69"/>
      <c r="J464" s="69"/>
      <c r="K464" s="34" t="s">
        <v>65</v>
      </c>
      <c r="L464" s="76">
        <v>464</v>
      </c>
      <c r="M4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4" s="71"/>
      <c r="O464" s="78" t="s">
        <v>633</v>
      </c>
      <c r="P464" s="80">
        <v>44301.65949074074</v>
      </c>
      <c r="Q464" s="78" t="s">
        <v>814</v>
      </c>
      <c r="R464" s="78"/>
      <c r="S464" s="78"/>
      <c r="T464" s="78"/>
      <c r="U464" s="80">
        <v>44301.65949074074</v>
      </c>
      <c r="V464" s="81" t="s">
        <v>1554</v>
      </c>
      <c r="W464" s="78"/>
      <c r="X464" s="78"/>
      <c r="Y464" s="84" t="s">
        <v>2051</v>
      </c>
      <c r="Z464" s="78"/>
    </row>
    <row r="465" spans="1:26" ht="15">
      <c r="A465" s="63" t="s">
        <v>463</v>
      </c>
      <c r="B465" s="63" t="s">
        <v>606</v>
      </c>
      <c r="C465" s="64"/>
      <c r="D465" s="65"/>
      <c r="E465" s="66"/>
      <c r="F465" s="67"/>
      <c r="G465" s="64"/>
      <c r="H465" s="68" t="s">
        <v>633</v>
      </c>
      <c r="I465" s="69"/>
      <c r="J465" s="69"/>
      <c r="K465" s="34" t="s">
        <v>65</v>
      </c>
      <c r="L465" s="76">
        <v>465</v>
      </c>
      <c r="M4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5" s="71"/>
      <c r="O465" s="78" t="s">
        <v>633</v>
      </c>
      <c r="P465" s="80">
        <v>44301.65949074074</v>
      </c>
      <c r="Q465" s="78" t="s">
        <v>814</v>
      </c>
      <c r="R465" s="78"/>
      <c r="S465" s="78"/>
      <c r="T465" s="78"/>
      <c r="U465" s="80">
        <v>44301.65949074074</v>
      </c>
      <c r="V465" s="81" t="s">
        <v>1554</v>
      </c>
      <c r="W465" s="78"/>
      <c r="X465" s="78"/>
      <c r="Y465" s="84" t="s">
        <v>2051</v>
      </c>
      <c r="Z465" s="78"/>
    </row>
    <row r="466" spans="1:26" ht="15">
      <c r="A466" s="63" t="s">
        <v>463</v>
      </c>
      <c r="B466" s="63" t="s">
        <v>607</v>
      </c>
      <c r="C466" s="64"/>
      <c r="D466" s="65"/>
      <c r="E466" s="66"/>
      <c r="F466" s="67"/>
      <c r="G466" s="64"/>
      <c r="H466" s="68" t="s">
        <v>633</v>
      </c>
      <c r="I466" s="69"/>
      <c r="J466" s="69"/>
      <c r="K466" s="34" t="s">
        <v>65</v>
      </c>
      <c r="L466" s="76">
        <v>466</v>
      </c>
      <c r="M4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6" s="71"/>
      <c r="O466" s="78" t="s">
        <v>633</v>
      </c>
      <c r="P466" s="80">
        <v>44301.65949074074</v>
      </c>
      <c r="Q466" s="78" t="s">
        <v>814</v>
      </c>
      <c r="R466" s="78"/>
      <c r="S466" s="78"/>
      <c r="T466" s="78"/>
      <c r="U466" s="80">
        <v>44301.65949074074</v>
      </c>
      <c r="V466" s="81" t="s">
        <v>1554</v>
      </c>
      <c r="W466" s="78"/>
      <c r="X466" s="78"/>
      <c r="Y466" s="84" t="s">
        <v>2051</v>
      </c>
      <c r="Z466" s="78"/>
    </row>
    <row r="467" spans="1:26" ht="15">
      <c r="A467" s="63" t="s">
        <v>463</v>
      </c>
      <c r="B467" s="63" t="s">
        <v>608</v>
      </c>
      <c r="C467" s="64"/>
      <c r="D467" s="65"/>
      <c r="E467" s="66"/>
      <c r="F467" s="67"/>
      <c r="G467" s="64"/>
      <c r="H467" s="68" t="s">
        <v>633</v>
      </c>
      <c r="I467" s="69"/>
      <c r="J467" s="69"/>
      <c r="K467" s="34" t="s">
        <v>65</v>
      </c>
      <c r="L467" s="76">
        <v>467</v>
      </c>
      <c r="M4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7" s="71"/>
      <c r="O467" s="78" t="s">
        <v>633</v>
      </c>
      <c r="P467" s="80">
        <v>44301.65949074074</v>
      </c>
      <c r="Q467" s="78" t="s">
        <v>814</v>
      </c>
      <c r="R467" s="78"/>
      <c r="S467" s="78"/>
      <c r="T467" s="78"/>
      <c r="U467" s="80">
        <v>44301.65949074074</v>
      </c>
      <c r="V467" s="81" t="s">
        <v>1554</v>
      </c>
      <c r="W467" s="78"/>
      <c r="X467" s="78"/>
      <c r="Y467" s="84" t="s">
        <v>2051</v>
      </c>
      <c r="Z467" s="78"/>
    </row>
    <row r="468" spans="1:26" ht="15">
      <c r="A468" s="63" t="s">
        <v>463</v>
      </c>
      <c r="B468" s="63" t="s">
        <v>468</v>
      </c>
      <c r="C468" s="64"/>
      <c r="D468" s="65"/>
      <c r="E468" s="66"/>
      <c r="F468" s="67"/>
      <c r="G468" s="64"/>
      <c r="H468" s="68" t="s">
        <v>633</v>
      </c>
      <c r="I468" s="69"/>
      <c r="J468" s="69"/>
      <c r="K468" s="34" t="s">
        <v>65</v>
      </c>
      <c r="L468" s="76">
        <v>468</v>
      </c>
      <c r="M4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8" s="71"/>
      <c r="O468" s="78" t="s">
        <v>633</v>
      </c>
      <c r="P468" s="80">
        <v>44301.65949074074</v>
      </c>
      <c r="Q468" s="78" t="s">
        <v>814</v>
      </c>
      <c r="R468" s="78"/>
      <c r="S468" s="78"/>
      <c r="T468" s="78"/>
      <c r="U468" s="80">
        <v>44301.65949074074</v>
      </c>
      <c r="V468" s="81" t="s">
        <v>1554</v>
      </c>
      <c r="W468" s="78"/>
      <c r="X468" s="78"/>
      <c r="Y468" s="84" t="s">
        <v>2051</v>
      </c>
      <c r="Z468" s="78"/>
    </row>
    <row r="469" spans="1:26" ht="15">
      <c r="A469" s="63" t="s">
        <v>464</v>
      </c>
      <c r="B469" s="63" t="s">
        <v>464</v>
      </c>
      <c r="C469" s="64"/>
      <c r="D469" s="65"/>
      <c r="E469" s="66"/>
      <c r="F469" s="67"/>
      <c r="G469" s="64"/>
      <c r="H469" s="68" t="s">
        <v>178</v>
      </c>
      <c r="I469" s="69"/>
      <c r="J469" s="69"/>
      <c r="K469" s="34" t="s">
        <v>65</v>
      </c>
      <c r="L469" s="76">
        <v>469</v>
      </c>
      <c r="M4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9" s="71"/>
      <c r="O469" s="78" t="s">
        <v>178</v>
      </c>
      <c r="P469" s="80">
        <v>44300.789722222224</v>
      </c>
      <c r="Q469" s="78" t="s">
        <v>819</v>
      </c>
      <c r="R469" s="81" t="s">
        <v>1057</v>
      </c>
      <c r="S469" s="78" t="s">
        <v>1169</v>
      </c>
      <c r="T469" s="78" t="s">
        <v>1208</v>
      </c>
      <c r="U469" s="80">
        <v>44300.789722222224</v>
      </c>
      <c r="V469" s="81" t="s">
        <v>1555</v>
      </c>
      <c r="W469" s="78"/>
      <c r="X469" s="78"/>
      <c r="Y469" s="84" t="s">
        <v>2052</v>
      </c>
      <c r="Z469" s="78"/>
    </row>
    <row r="470" spans="1:26" ht="15">
      <c r="A470" s="63" t="s">
        <v>465</v>
      </c>
      <c r="B470" s="63" t="s">
        <v>464</v>
      </c>
      <c r="C470" s="64"/>
      <c r="D470" s="65"/>
      <c r="E470" s="66"/>
      <c r="F470" s="67"/>
      <c r="G470" s="64"/>
      <c r="H470" s="68" t="s">
        <v>633</v>
      </c>
      <c r="I470" s="69"/>
      <c r="J470" s="69"/>
      <c r="K470" s="34" t="s">
        <v>65</v>
      </c>
      <c r="L470" s="76">
        <v>470</v>
      </c>
      <c r="M4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0" s="71"/>
      <c r="O470" s="78" t="s">
        <v>633</v>
      </c>
      <c r="P470" s="80">
        <v>44301.02195601852</v>
      </c>
      <c r="Q470" s="78" t="s">
        <v>820</v>
      </c>
      <c r="R470" s="78"/>
      <c r="S470" s="78"/>
      <c r="T470" s="78" t="s">
        <v>1208</v>
      </c>
      <c r="U470" s="80">
        <v>44301.02195601852</v>
      </c>
      <c r="V470" s="81" t="s">
        <v>1556</v>
      </c>
      <c r="W470" s="78"/>
      <c r="X470" s="78"/>
      <c r="Y470" s="84" t="s">
        <v>2053</v>
      </c>
      <c r="Z470" s="78"/>
    </row>
    <row r="471" spans="1:26" ht="15">
      <c r="A471" s="63" t="s">
        <v>465</v>
      </c>
      <c r="B471" s="63" t="s">
        <v>610</v>
      </c>
      <c r="C471" s="64"/>
      <c r="D471" s="65"/>
      <c r="E471" s="66"/>
      <c r="F471" s="67"/>
      <c r="G471" s="64"/>
      <c r="H471" s="68" t="s">
        <v>632</v>
      </c>
      <c r="I471" s="69"/>
      <c r="J471" s="69"/>
      <c r="K471" s="34" t="s">
        <v>65</v>
      </c>
      <c r="L471" s="76">
        <v>471</v>
      </c>
      <c r="M4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1" s="71"/>
      <c r="O471" s="78" t="s">
        <v>632</v>
      </c>
      <c r="P471" s="80">
        <v>44301.69795138889</v>
      </c>
      <c r="Q471" s="78" t="s">
        <v>821</v>
      </c>
      <c r="R471" s="81" t="s">
        <v>1058</v>
      </c>
      <c r="S471" s="78" t="s">
        <v>1169</v>
      </c>
      <c r="T471" s="78"/>
      <c r="U471" s="80">
        <v>44301.69795138889</v>
      </c>
      <c r="V471" s="81" t="s">
        <v>1557</v>
      </c>
      <c r="W471" s="78"/>
      <c r="X471" s="78"/>
      <c r="Y471" s="84" t="s">
        <v>2054</v>
      </c>
      <c r="Z471" s="84" t="s">
        <v>2272</v>
      </c>
    </row>
    <row r="472" spans="1:26" ht="28.8">
      <c r="A472" s="63" t="s">
        <v>466</v>
      </c>
      <c r="B472" s="63" t="s">
        <v>499</v>
      </c>
      <c r="C472" s="64"/>
      <c r="D472" s="65"/>
      <c r="E472" s="66"/>
      <c r="F472" s="67"/>
      <c r="G472" s="64"/>
      <c r="H472" s="50" t="s">
        <v>633</v>
      </c>
      <c r="I472" s="69"/>
      <c r="J472" s="69"/>
      <c r="K472" s="34" t="s">
        <v>65</v>
      </c>
      <c r="L472" s="76">
        <v>472</v>
      </c>
      <c r="M4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2" s="71"/>
      <c r="O472" s="78" t="s">
        <v>633</v>
      </c>
      <c r="P472" s="80">
        <v>44301.71046296296</v>
      </c>
      <c r="Q472" s="78" t="s">
        <v>822</v>
      </c>
      <c r="R472" s="81" t="s">
        <v>1059</v>
      </c>
      <c r="S472" s="78" t="s">
        <v>1182</v>
      </c>
      <c r="T472" s="78"/>
      <c r="U472" s="80">
        <v>44301.71046296296</v>
      </c>
      <c r="V472" s="81" t="s">
        <v>1558</v>
      </c>
      <c r="W472" s="78"/>
      <c r="X472" s="78"/>
      <c r="Y472" s="84" t="s">
        <v>2055</v>
      </c>
      <c r="Z472" s="78"/>
    </row>
    <row r="473" spans="1:26" ht="15">
      <c r="A473" s="63" t="s">
        <v>467</v>
      </c>
      <c r="B473" s="63" t="s">
        <v>604</v>
      </c>
      <c r="C473" s="64"/>
      <c r="D473" s="65"/>
      <c r="E473" s="66"/>
      <c r="F473" s="67"/>
      <c r="G473" s="64"/>
      <c r="H473" s="68" t="s">
        <v>633</v>
      </c>
      <c r="I473" s="69"/>
      <c r="J473" s="69"/>
      <c r="K473" s="34" t="s">
        <v>65</v>
      </c>
      <c r="L473" s="76">
        <v>473</v>
      </c>
      <c r="M4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3" s="71"/>
      <c r="O473" s="78" t="s">
        <v>633</v>
      </c>
      <c r="P473" s="80">
        <v>44301.71407407407</v>
      </c>
      <c r="Q473" s="78" t="s">
        <v>814</v>
      </c>
      <c r="R473" s="78"/>
      <c r="S473" s="78"/>
      <c r="T473" s="78"/>
      <c r="U473" s="80">
        <v>44301.71407407407</v>
      </c>
      <c r="V473" s="81" t="s">
        <v>1559</v>
      </c>
      <c r="W473" s="78"/>
      <c r="X473" s="78"/>
      <c r="Y473" s="84" t="s">
        <v>2056</v>
      </c>
      <c r="Z473" s="78"/>
    </row>
    <row r="474" spans="1:26" ht="15">
      <c r="A474" s="63" t="s">
        <v>468</v>
      </c>
      <c r="B474" s="63" t="s">
        <v>605</v>
      </c>
      <c r="C474" s="64"/>
      <c r="D474" s="65"/>
      <c r="E474" s="66"/>
      <c r="F474" s="67"/>
      <c r="G474" s="64"/>
      <c r="H474" s="68" t="s">
        <v>633</v>
      </c>
      <c r="I474" s="69"/>
      <c r="J474" s="69"/>
      <c r="K474" s="34" t="s">
        <v>65</v>
      </c>
      <c r="L474" s="76">
        <v>474</v>
      </c>
      <c r="M4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4" s="71"/>
      <c r="O474" s="78" t="s">
        <v>633</v>
      </c>
      <c r="P474" s="80">
        <v>44301.6333912037</v>
      </c>
      <c r="Q474" s="78" t="s">
        <v>823</v>
      </c>
      <c r="R474" s="81" t="s">
        <v>1060</v>
      </c>
      <c r="S474" s="78" t="s">
        <v>1169</v>
      </c>
      <c r="T474" s="78"/>
      <c r="U474" s="80">
        <v>44301.6333912037</v>
      </c>
      <c r="V474" s="81" t="s">
        <v>1560</v>
      </c>
      <c r="W474" s="78"/>
      <c r="X474" s="78"/>
      <c r="Y474" s="84" t="s">
        <v>2057</v>
      </c>
      <c r="Z474" s="78"/>
    </row>
    <row r="475" spans="1:26" ht="15">
      <c r="A475" s="63" t="s">
        <v>467</v>
      </c>
      <c r="B475" s="63" t="s">
        <v>605</v>
      </c>
      <c r="C475" s="64"/>
      <c r="D475" s="65"/>
      <c r="E475" s="66"/>
      <c r="F475" s="67"/>
      <c r="G475" s="64"/>
      <c r="H475" s="68" t="s">
        <v>633</v>
      </c>
      <c r="I475" s="69"/>
      <c r="J475" s="69"/>
      <c r="K475" s="34" t="s">
        <v>65</v>
      </c>
      <c r="L475" s="76">
        <v>475</v>
      </c>
      <c r="M4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5" s="71"/>
      <c r="O475" s="78" t="s">
        <v>633</v>
      </c>
      <c r="P475" s="80">
        <v>44301.71407407407</v>
      </c>
      <c r="Q475" s="78" t="s">
        <v>814</v>
      </c>
      <c r="R475" s="78"/>
      <c r="S475" s="78"/>
      <c r="T475" s="78"/>
      <c r="U475" s="80">
        <v>44301.71407407407</v>
      </c>
      <c r="V475" s="81" t="s">
        <v>1559</v>
      </c>
      <c r="W475" s="78"/>
      <c r="X475" s="78"/>
      <c r="Y475" s="84" t="s">
        <v>2056</v>
      </c>
      <c r="Z475" s="78"/>
    </row>
    <row r="476" spans="1:26" ht="15">
      <c r="A476" s="63" t="s">
        <v>468</v>
      </c>
      <c r="B476" s="63" t="s">
        <v>606</v>
      </c>
      <c r="C476" s="64"/>
      <c r="D476" s="65"/>
      <c r="E476" s="66"/>
      <c r="F476" s="67"/>
      <c r="G476" s="64"/>
      <c r="H476" s="68" t="s">
        <v>633</v>
      </c>
      <c r="I476" s="69"/>
      <c r="J476" s="69"/>
      <c r="K476" s="34" t="s">
        <v>65</v>
      </c>
      <c r="L476" s="76">
        <v>476</v>
      </c>
      <c r="M4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6" s="71"/>
      <c r="O476" s="78" t="s">
        <v>633</v>
      </c>
      <c r="P476" s="80">
        <v>44301.6333912037</v>
      </c>
      <c r="Q476" s="78" t="s">
        <v>823</v>
      </c>
      <c r="R476" s="81" t="s">
        <v>1060</v>
      </c>
      <c r="S476" s="78" t="s">
        <v>1169</v>
      </c>
      <c r="T476" s="78"/>
      <c r="U476" s="80">
        <v>44301.6333912037</v>
      </c>
      <c r="V476" s="81" t="s">
        <v>1560</v>
      </c>
      <c r="W476" s="78"/>
      <c r="X476" s="78"/>
      <c r="Y476" s="84" t="s">
        <v>2057</v>
      </c>
      <c r="Z476" s="78"/>
    </row>
    <row r="477" spans="1:26" ht="15">
      <c r="A477" s="63" t="s">
        <v>467</v>
      </c>
      <c r="B477" s="63" t="s">
        <v>606</v>
      </c>
      <c r="C477" s="64"/>
      <c r="D477" s="65"/>
      <c r="E477" s="66"/>
      <c r="F477" s="67"/>
      <c r="G477" s="64"/>
      <c r="H477" s="68" t="s">
        <v>633</v>
      </c>
      <c r="I477" s="69"/>
      <c r="J477" s="69"/>
      <c r="K477" s="34" t="s">
        <v>65</v>
      </c>
      <c r="L477" s="76">
        <v>477</v>
      </c>
      <c r="M4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7" s="71"/>
      <c r="O477" s="78" t="s">
        <v>633</v>
      </c>
      <c r="P477" s="80">
        <v>44301.71407407407</v>
      </c>
      <c r="Q477" s="78" t="s">
        <v>814</v>
      </c>
      <c r="R477" s="78"/>
      <c r="S477" s="78"/>
      <c r="T477" s="78"/>
      <c r="U477" s="80">
        <v>44301.71407407407</v>
      </c>
      <c r="V477" s="81" t="s">
        <v>1559</v>
      </c>
      <c r="W477" s="78"/>
      <c r="X477" s="78"/>
      <c r="Y477" s="84" t="s">
        <v>2056</v>
      </c>
      <c r="Z477" s="78"/>
    </row>
    <row r="478" spans="1:26" ht="15">
      <c r="A478" s="63" t="s">
        <v>468</v>
      </c>
      <c r="B478" s="63" t="s">
        <v>607</v>
      </c>
      <c r="C478" s="64"/>
      <c r="D478" s="65"/>
      <c r="E478" s="66"/>
      <c r="F478" s="67"/>
      <c r="G478" s="64"/>
      <c r="H478" s="68" t="s">
        <v>633</v>
      </c>
      <c r="I478" s="69"/>
      <c r="J478" s="69"/>
      <c r="K478" s="34" t="s">
        <v>65</v>
      </c>
      <c r="L478" s="76">
        <v>478</v>
      </c>
      <c r="M4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8" s="71"/>
      <c r="O478" s="78" t="s">
        <v>633</v>
      </c>
      <c r="P478" s="80">
        <v>44301.6333912037</v>
      </c>
      <c r="Q478" s="78" t="s">
        <v>823</v>
      </c>
      <c r="R478" s="81" t="s">
        <v>1060</v>
      </c>
      <c r="S478" s="78" t="s">
        <v>1169</v>
      </c>
      <c r="T478" s="78"/>
      <c r="U478" s="80">
        <v>44301.6333912037</v>
      </c>
      <c r="V478" s="81" t="s">
        <v>1560</v>
      </c>
      <c r="W478" s="78"/>
      <c r="X478" s="78"/>
      <c r="Y478" s="84" t="s">
        <v>2057</v>
      </c>
      <c r="Z478" s="78"/>
    </row>
    <row r="479" spans="1:26" ht="15">
      <c r="A479" s="63" t="s">
        <v>467</v>
      </c>
      <c r="B479" s="63" t="s">
        <v>607</v>
      </c>
      <c r="C479" s="64"/>
      <c r="D479" s="65"/>
      <c r="E479" s="66"/>
      <c r="F479" s="67"/>
      <c r="G479" s="64"/>
      <c r="H479" s="68" t="s">
        <v>633</v>
      </c>
      <c r="I479" s="69"/>
      <c r="J479" s="69"/>
      <c r="K479" s="34" t="s">
        <v>65</v>
      </c>
      <c r="L479" s="76">
        <v>479</v>
      </c>
      <c r="M4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9" s="71"/>
      <c r="O479" s="78" t="s">
        <v>633</v>
      </c>
      <c r="P479" s="80">
        <v>44301.71407407407</v>
      </c>
      <c r="Q479" s="78" t="s">
        <v>814</v>
      </c>
      <c r="R479" s="78"/>
      <c r="S479" s="78"/>
      <c r="T479" s="78"/>
      <c r="U479" s="80">
        <v>44301.71407407407</v>
      </c>
      <c r="V479" s="81" t="s">
        <v>1559</v>
      </c>
      <c r="W479" s="78"/>
      <c r="X479" s="78"/>
      <c r="Y479" s="84" t="s">
        <v>2056</v>
      </c>
      <c r="Z479" s="78"/>
    </row>
    <row r="480" spans="1:26" ht="15">
      <c r="A480" s="63" t="s">
        <v>468</v>
      </c>
      <c r="B480" s="63" t="s">
        <v>608</v>
      </c>
      <c r="C480" s="64"/>
      <c r="D480" s="65"/>
      <c r="E480" s="66"/>
      <c r="F480" s="67"/>
      <c r="G480" s="64"/>
      <c r="H480" s="68" t="s">
        <v>633</v>
      </c>
      <c r="I480" s="69"/>
      <c r="J480" s="69"/>
      <c r="K480" s="34" t="s">
        <v>65</v>
      </c>
      <c r="L480" s="76">
        <v>480</v>
      </c>
      <c r="M4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0" s="71"/>
      <c r="O480" s="78" t="s">
        <v>633</v>
      </c>
      <c r="P480" s="80">
        <v>44301.6333912037</v>
      </c>
      <c r="Q480" s="78" t="s">
        <v>823</v>
      </c>
      <c r="R480" s="81" t="s">
        <v>1060</v>
      </c>
      <c r="S480" s="78" t="s">
        <v>1169</v>
      </c>
      <c r="T480" s="78"/>
      <c r="U480" s="80">
        <v>44301.6333912037</v>
      </c>
      <c r="V480" s="81" t="s">
        <v>1560</v>
      </c>
      <c r="W480" s="78"/>
      <c r="X480" s="78"/>
      <c r="Y480" s="84" t="s">
        <v>2057</v>
      </c>
      <c r="Z480" s="78"/>
    </row>
    <row r="481" spans="1:26" ht="15">
      <c r="A481" s="63" t="s">
        <v>467</v>
      </c>
      <c r="B481" s="63" t="s">
        <v>608</v>
      </c>
      <c r="C481" s="64"/>
      <c r="D481" s="65"/>
      <c r="E481" s="66"/>
      <c r="F481" s="67"/>
      <c r="G481" s="64"/>
      <c r="H481" s="68" t="s">
        <v>633</v>
      </c>
      <c r="I481" s="69"/>
      <c r="J481" s="69"/>
      <c r="K481" s="34" t="s">
        <v>65</v>
      </c>
      <c r="L481" s="76">
        <v>481</v>
      </c>
      <c r="M4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1" s="71"/>
      <c r="O481" s="78" t="s">
        <v>633</v>
      </c>
      <c r="P481" s="80">
        <v>44301.71407407407</v>
      </c>
      <c r="Q481" s="78" t="s">
        <v>814</v>
      </c>
      <c r="R481" s="78"/>
      <c r="S481" s="78"/>
      <c r="T481" s="78"/>
      <c r="U481" s="80">
        <v>44301.71407407407</v>
      </c>
      <c r="V481" s="81" t="s">
        <v>1559</v>
      </c>
      <c r="W481" s="78"/>
      <c r="X481" s="78"/>
      <c r="Y481" s="84" t="s">
        <v>2056</v>
      </c>
      <c r="Z481" s="78"/>
    </row>
    <row r="482" spans="1:26" ht="15">
      <c r="A482" s="63" t="s">
        <v>467</v>
      </c>
      <c r="B482" s="63" t="s">
        <v>468</v>
      </c>
      <c r="C482" s="64"/>
      <c r="D482" s="65"/>
      <c r="E482" s="66"/>
      <c r="F482" s="67"/>
      <c r="G482" s="64"/>
      <c r="H482" s="68" t="s">
        <v>633</v>
      </c>
      <c r="I482" s="69"/>
      <c r="J482" s="69"/>
      <c r="K482" s="34" t="s">
        <v>65</v>
      </c>
      <c r="L482" s="76">
        <v>482</v>
      </c>
      <c r="M4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2" s="71"/>
      <c r="O482" s="78" t="s">
        <v>633</v>
      </c>
      <c r="P482" s="80">
        <v>44301.71407407407</v>
      </c>
      <c r="Q482" s="78" t="s">
        <v>814</v>
      </c>
      <c r="R482" s="78"/>
      <c r="S482" s="78"/>
      <c r="T482" s="78"/>
      <c r="U482" s="80">
        <v>44301.71407407407</v>
      </c>
      <c r="V482" s="81" t="s">
        <v>1559</v>
      </c>
      <c r="W482" s="78"/>
      <c r="X482" s="78"/>
      <c r="Y482" s="84" t="s">
        <v>2056</v>
      </c>
      <c r="Z482" s="78"/>
    </row>
    <row r="483" spans="1:26" ht="15">
      <c r="A483" s="63" t="s">
        <v>469</v>
      </c>
      <c r="B483" s="63" t="s">
        <v>611</v>
      </c>
      <c r="C483" s="64"/>
      <c r="D483" s="65"/>
      <c r="E483" s="66"/>
      <c r="F483" s="67"/>
      <c r="G483" s="64"/>
      <c r="H483" s="68" t="s">
        <v>633</v>
      </c>
      <c r="I483" s="69"/>
      <c r="J483" s="69"/>
      <c r="K483" s="34" t="s">
        <v>65</v>
      </c>
      <c r="L483" s="76">
        <v>483</v>
      </c>
      <c r="M4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3" s="71"/>
      <c r="O483" s="78" t="s">
        <v>633</v>
      </c>
      <c r="P483" s="80">
        <v>44301.714733796296</v>
      </c>
      <c r="Q483" s="78" t="s">
        <v>824</v>
      </c>
      <c r="R483" s="81" t="s">
        <v>1061</v>
      </c>
      <c r="S483" s="78" t="s">
        <v>1169</v>
      </c>
      <c r="T483" s="78"/>
      <c r="U483" s="80">
        <v>44301.714733796296</v>
      </c>
      <c r="V483" s="81" t="s">
        <v>1561</v>
      </c>
      <c r="W483" s="78"/>
      <c r="X483" s="78"/>
      <c r="Y483" s="84" t="s">
        <v>2058</v>
      </c>
      <c r="Z483" s="84" t="s">
        <v>2273</v>
      </c>
    </row>
    <row r="484" spans="1:26" ht="15">
      <c r="A484" s="63" t="s">
        <v>469</v>
      </c>
      <c r="B484" s="63" t="s">
        <v>612</v>
      </c>
      <c r="C484" s="64"/>
      <c r="D484" s="65"/>
      <c r="E484" s="66"/>
      <c r="F484" s="67"/>
      <c r="G484" s="64"/>
      <c r="H484" s="68" t="s">
        <v>633</v>
      </c>
      <c r="I484" s="69"/>
      <c r="J484" s="69"/>
      <c r="K484" s="34" t="s">
        <v>65</v>
      </c>
      <c r="L484" s="76">
        <v>484</v>
      </c>
      <c r="M4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4" s="71"/>
      <c r="O484" s="78" t="s">
        <v>633</v>
      </c>
      <c r="P484" s="80">
        <v>44301.714733796296</v>
      </c>
      <c r="Q484" s="78" t="s">
        <v>824</v>
      </c>
      <c r="R484" s="81" t="s">
        <v>1061</v>
      </c>
      <c r="S484" s="78" t="s">
        <v>1169</v>
      </c>
      <c r="T484" s="78"/>
      <c r="U484" s="80">
        <v>44301.714733796296</v>
      </c>
      <c r="V484" s="81" t="s">
        <v>1561</v>
      </c>
      <c r="W484" s="78"/>
      <c r="X484" s="78"/>
      <c r="Y484" s="84" t="s">
        <v>2058</v>
      </c>
      <c r="Z484" s="84" t="s">
        <v>2273</v>
      </c>
    </row>
    <row r="485" spans="1:26" ht="15">
      <c r="A485" s="63" t="s">
        <v>469</v>
      </c>
      <c r="B485" s="63" t="s">
        <v>613</v>
      </c>
      <c r="C485" s="64"/>
      <c r="D485" s="65"/>
      <c r="E485" s="66"/>
      <c r="F485" s="67"/>
      <c r="G485" s="64"/>
      <c r="H485" s="68" t="s">
        <v>633</v>
      </c>
      <c r="I485" s="69"/>
      <c r="J485" s="69"/>
      <c r="K485" s="34" t="s">
        <v>65</v>
      </c>
      <c r="L485" s="76">
        <v>485</v>
      </c>
      <c r="M4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5" s="71"/>
      <c r="O485" s="78" t="s">
        <v>633</v>
      </c>
      <c r="P485" s="80">
        <v>44301.714733796296</v>
      </c>
      <c r="Q485" s="78" t="s">
        <v>824</v>
      </c>
      <c r="R485" s="81" t="s">
        <v>1061</v>
      </c>
      <c r="S485" s="78" t="s">
        <v>1169</v>
      </c>
      <c r="T485" s="78"/>
      <c r="U485" s="80">
        <v>44301.714733796296</v>
      </c>
      <c r="V485" s="81" t="s">
        <v>1561</v>
      </c>
      <c r="W485" s="78"/>
      <c r="X485" s="78"/>
      <c r="Y485" s="84" t="s">
        <v>2058</v>
      </c>
      <c r="Z485" s="84" t="s">
        <v>2273</v>
      </c>
    </row>
    <row r="486" spans="1:26" ht="15">
      <c r="A486" s="63" t="s">
        <v>470</v>
      </c>
      <c r="B486" s="63" t="s">
        <v>470</v>
      </c>
      <c r="C486" s="64"/>
      <c r="D486" s="65"/>
      <c r="E486" s="66"/>
      <c r="F486" s="67"/>
      <c r="G486" s="64"/>
      <c r="H486" s="68" t="s">
        <v>178</v>
      </c>
      <c r="I486" s="69"/>
      <c r="J486" s="69"/>
      <c r="K486" s="34" t="s">
        <v>65</v>
      </c>
      <c r="L486" s="76">
        <v>486</v>
      </c>
      <c r="M4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6" s="71"/>
      <c r="O486" s="78" t="s">
        <v>178</v>
      </c>
      <c r="P486" s="80">
        <v>44298.64303240741</v>
      </c>
      <c r="Q486" s="78" t="s">
        <v>825</v>
      </c>
      <c r="R486" s="81" t="s">
        <v>1062</v>
      </c>
      <c r="S486" s="78" t="s">
        <v>1169</v>
      </c>
      <c r="T486" s="78" t="s">
        <v>1193</v>
      </c>
      <c r="U486" s="80">
        <v>44298.64303240741</v>
      </c>
      <c r="V486" s="81" t="s">
        <v>1562</v>
      </c>
      <c r="W486" s="78"/>
      <c r="X486" s="78"/>
      <c r="Y486" s="84" t="s">
        <v>2059</v>
      </c>
      <c r="Z486" s="78"/>
    </row>
    <row r="487" spans="1:26" ht="15">
      <c r="A487" s="63" t="s">
        <v>470</v>
      </c>
      <c r="B487" s="63" t="s">
        <v>470</v>
      </c>
      <c r="C487" s="64"/>
      <c r="D487" s="65"/>
      <c r="E487" s="66"/>
      <c r="F487" s="67"/>
      <c r="G487" s="64"/>
      <c r="H487" s="68" t="s">
        <v>178</v>
      </c>
      <c r="I487" s="69"/>
      <c r="J487" s="69"/>
      <c r="K487" s="34" t="s">
        <v>65</v>
      </c>
      <c r="L487" s="76">
        <v>487</v>
      </c>
      <c r="M4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7" s="71"/>
      <c r="O487" s="78" t="s">
        <v>178</v>
      </c>
      <c r="P487" s="80">
        <v>44298.6703125</v>
      </c>
      <c r="Q487" s="78" t="s">
        <v>826</v>
      </c>
      <c r="R487" s="81" t="s">
        <v>1063</v>
      </c>
      <c r="S487" s="78" t="s">
        <v>1169</v>
      </c>
      <c r="T487" s="78" t="s">
        <v>1195</v>
      </c>
      <c r="U487" s="80">
        <v>44298.6703125</v>
      </c>
      <c r="V487" s="81" t="s">
        <v>1563</v>
      </c>
      <c r="W487" s="78"/>
      <c r="X487" s="78"/>
      <c r="Y487" s="84" t="s">
        <v>2060</v>
      </c>
      <c r="Z487" s="78"/>
    </row>
    <row r="488" spans="1:26" ht="15">
      <c r="A488" s="63" t="s">
        <v>469</v>
      </c>
      <c r="B488" s="63" t="s">
        <v>470</v>
      </c>
      <c r="C488" s="64"/>
      <c r="D488" s="65"/>
      <c r="E488" s="66"/>
      <c r="F488" s="67"/>
      <c r="G488" s="64"/>
      <c r="H488" s="68" t="s">
        <v>632</v>
      </c>
      <c r="I488" s="69"/>
      <c r="J488" s="69"/>
      <c r="K488" s="34" t="s">
        <v>65</v>
      </c>
      <c r="L488" s="76">
        <v>488</v>
      </c>
      <c r="M4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8" s="71"/>
      <c r="O488" s="78" t="s">
        <v>632</v>
      </c>
      <c r="P488" s="80">
        <v>44301.714733796296</v>
      </c>
      <c r="Q488" s="78" t="s">
        <v>824</v>
      </c>
      <c r="R488" s="81" t="s">
        <v>1061</v>
      </c>
      <c r="S488" s="78" t="s">
        <v>1169</v>
      </c>
      <c r="T488" s="78"/>
      <c r="U488" s="80">
        <v>44301.714733796296</v>
      </c>
      <c r="V488" s="81" t="s">
        <v>1561</v>
      </c>
      <c r="W488" s="78"/>
      <c r="X488" s="78"/>
      <c r="Y488" s="84" t="s">
        <v>2058</v>
      </c>
      <c r="Z488" s="84" t="s">
        <v>2273</v>
      </c>
    </row>
    <row r="489" spans="1:26" ht="28.8">
      <c r="A489" s="63" t="s">
        <v>471</v>
      </c>
      <c r="B489" s="63" t="s">
        <v>483</v>
      </c>
      <c r="C489" s="64"/>
      <c r="D489" s="65"/>
      <c r="E489" s="66"/>
      <c r="F489" s="67"/>
      <c r="G489" s="64"/>
      <c r="H489" s="50" t="s">
        <v>633</v>
      </c>
      <c r="I489" s="69"/>
      <c r="J489" s="69"/>
      <c r="K489" s="34" t="s">
        <v>65</v>
      </c>
      <c r="L489" s="76">
        <v>489</v>
      </c>
      <c r="M4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9" s="71"/>
      <c r="O489" s="78" t="s">
        <v>633</v>
      </c>
      <c r="P489" s="80">
        <v>44301.72626157408</v>
      </c>
      <c r="Q489" s="78" t="s">
        <v>761</v>
      </c>
      <c r="R489" s="78"/>
      <c r="S489" s="78"/>
      <c r="T489" s="78"/>
      <c r="U489" s="80">
        <v>44301.72626157408</v>
      </c>
      <c r="V489" s="81" t="s">
        <v>1564</v>
      </c>
      <c r="W489" s="78"/>
      <c r="X489" s="78"/>
      <c r="Y489" s="84" t="s">
        <v>2061</v>
      </c>
      <c r="Z489" s="78"/>
    </row>
    <row r="490" spans="1:26" ht="28.8">
      <c r="A490" s="63" t="s">
        <v>472</v>
      </c>
      <c r="B490" s="63" t="s">
        <v>614</v>
      </c>
      <c r="C490" s="64"/>
      <c r="D490" s="65"/>
      <c r="E490" s="66"/>
      <c r="F490" s="67"/>
      <c r="G490" s="64"/>
      <c r="H490" s="50" t="s">
        <v>633</v>
      </c>
      <c r="I490" s="69"/>
      <c r="J490" s="69"/>
      <c r="K490" s="34" t="s">
        <v>65</v>
      </c>
      <c r="L490" s="76">
        <v>490</v>
      </c>
      <c r="M4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0" s="71"/>
      <c r="O490" s="78" t="s">
        <v>633</v>
      </c>
      <c r="P490" s="80">
        <v>44301.80111111111</v>
      </c>
      <c r="Q490" s="78" t="s">
        <v>827</v>
      </c>
      <c r="R490" s="81" t="s">
        <v>977</v>
      </c>
      <c r="S490" s="78" t="s">
        <v>1173</v>
      </c>
      <c r="T490" s="78"/>
      <c r="U490" s="80">
        <v>44301.80111111111</v>
      </c>
      <c r="V490" s="81" t="s">
        <v>1565</v>
      </c>
      <c r="W490" s="78"/>
      <c r="X490" s="78"/>
      <c r="Y490" s="84" t="s">
        <v>2062</v>
      </c>
      <c r="Z490" s="78"/>
    </row>
    <row r="491" spans="1:26" ht="28.8">
      <c r="A491" s="63" t="s">
        <v>473</v>
      </c>
      <c r="B491" s="63" t="s">
        <v>614</v>
      </c>
      <c r="C491" s="64"/>
      <c r="D491" s="65"/>
      <c r="E491" s="66"/>
      <c r="F491" s="67"/>
      <c r="G491" s="64"/>
      <c r="H491" s="50" t="s">
        <v>633</v>
      </c>
      <c r="I491" s="69"/>
      <c r="J491" s="69"/>
      <c r="K491" s="34" t="s">
        <v>65</v>
      </c>
      <c r="L491" s="76">
        <v>491</v>
      </c>
      <c r="M4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1" s="71"/>
      <c r="O491" s="78" t="s">
        <v>633</v>
      </c>
      <c r="P491" s="80">
        <v>44301.828055555554</v>
      </c>
      <c r="Q491" s="78" t="s">
        <v>828</v>
      </c>
      <c r="R491" s="81" t="s">
        <v>977</v>
      </c>
      <c r="S491" s="78" t="s">
        <v>1173</v>
      </c>
      <c r="T491" s="78"/>
      <c r="U491" s="80">
        <v>44301.828055555554</v>
      </c>
      <c r="V491" s="81" t="s">
        <v>1566</v>
      </c>
      <c r="W491" s="78"/>
      <c r="X491" s="78"/>
      <c r="Y491" s="84" t="s">
        <v>2063</v>
      </c>
      <c r="Z491" s="78"/>
    </row>
    <row r="492" spans="1:26" ht="28.8">
      <c r="A492" s="63" t="s">
        <v>473</v>
      </c>
      <c r="B492" s="63" t="s">
        <v>472</v>
      </c>
      <c r="C492" s="64"/>
      <c r="D492" s="65"/>
      <c r="E492" s="66"/>
      <c r="F492" s="67"/>
      <c r="G492" s="64"/>
      <c r="H492" s="50" t="s">
        <v>633</v>
      </c>
      <c r="I492" s="69"/>
      <c r="J492" s="69"/>
      <c r="K492" s="34" t="s">
        <v>65</v>
      </c>
      <c r="L492" s="76">
        <v>492</v>
      </c>
      <c r="M4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2" s="71"/>
      <c r="O492" s="78" t="s">
        <v>633</v>
      </c>
      <c r="P492" s="80">
        <v>44301.828055555554</v>
      </c>
      <c r="Q492" s="78" t="s">
        <v>828</v>
      </c>
      <c r="R492" s="81" t="s">
        <v>977</v>
      </c>
      <c r="S492" s="78" t="s">
        <v>1173</v>
      </c>
      <c r="T492" s="78"/>
      <c r="U492" s="80">
        <v>44301.828055555554</v>
      </c>
      <c r="V492" s="81" t="s">
        <v>1566</v>
      </c>
      <c r="W492" s="78"/>
      <c r="X492" s="78"/>
      <c r="Y492" s="84" t="s">
        <v>2063</v>
      </c>
      <c r="Z492" s="78"/>
    </row>
    <row r="493" spans="1:26" ht="15">
      <c r="A493" s="63" t="s">
        <v>474</v>
      </c>
      <c r="B493" s="63" t="s">
        <v>491</v>
      </c>
      <c r="C493" s="64"/>
      <c r="D493" s="65"/>
      <c r="E493" s="66"/>
      <c r="F493" s="67"/>
      <c r="G493" s="64"/>
      <c r="H493" s="68" t="s">
        <v>633</v>
      </c>
      <c r="I493" s="69"/>
      <c r="J493" s="69"/>
      <c r="K493" s="34" t="s">
        <v>65</v>
      </c>
      <c r="L493" s="76">
        <v>493</v>
      </c>
      <c r="M4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3" s="71"/>
      <c r="O493" s="78" t="s">
        <v>633</v>
      </c>
      <c r="P493" s="80">
        <v>44301.85503472222</v>
      </c>
      <c r="Q493" s="78" t="s">
        <v>806</v>
      </c>
      <c r="R493" s="78"/>
      <c r="S493" s="78"/>
      <c r="T493" s="78" t="s">
        <v>1209</v>
      </c>
      <c r="U493" s="80">
        <v>44301.85503472222</v>
      </c>
      <c r="V493" s="81" t="s">
        <v>1567</v>
      </c>
      <c r="W493" s="78"/>
      <c r="X493" s="78"/>
      <c r="Y493" s="84" t="s">
        <v>2064</v>
      </c>
      <c r="Z493" s="78"/>
    </row>
    <row r="494" spans="1:26" ht="15">
      <c r="A494" s="63" t="s">
        <v>474</v>
      </c>
      <c r="B494" s="63" t="s">
        <v>488</v>
      </c>
      <c r="C494" s="64"/>
      <c r="D494" s="65"/>
      <c r="E494" s="66"/>
      <c r="F494" s="67"/>
      <c r="G494" s="64"/>
      <c r="H494" s="68" t="s">
        <v>633</v>
      </c>
      <c r="I494" s="69"/>
      <c r="J494" s="69"/>
      <c r="K494" s="34" t="s">
        <v>65</v>
      </c>
      <c r="L494" s="76">
        <v>494</v>
      </c>
      <c r="M4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4" s="71"/>
      <c r="O494" s="78" t="s">
        <v>633</v>
      </c>
      <c r="P494" s="80">
        <v>44301.85503472222</v>
      </c>
      <c r="Q494" s="78" t="s">
        <v>806</v>
      </c>
      <c r="R494" s="78"/>
      <c r="S494" s="78"/>
      <c r="T494" s="78" t="s">
        <v>1209</v>
      </c>
      <c r="U494" s="80">
        <v>44301.85503472222</v>
      </c>
      <c r="V494" s="81" t="s">
        <v>1567</v>
      </c>
      <c r="W494" s="78"/>
      <c r="X494" s="78"/>
      <c r="Y494" s="84" t="s">
        <v>2064</v>
      </c>
      <c r="Z494" s="78"/>
    </row>
    <row r="495" spans="1:26" ht="15">
      <c r="A495" s="63" t="s">
        <v>475</v>
      </c>
      <c r="B495" s="63" t="s">
        <v>582</v>
      </c>
      <c r="C495" s="64"/>
      <c r="D495" s="65"/>
      <c r="E495" s="66"/>
      <c r="F495" s="67"/>
      <c r="G495" s="64"/>
      <c r="H495" s="68" t="s">
        <v>632</v>
      </c>
      <c r="I495" s="69"/>
      <c r="J495" s="69"/>
      <c r="K495" s="34" t="s">
        <v>65</v>
      </c>
      <c r="L495" s="76">
        <v>495</v>
      </c>
      <c r="M4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5" s="71"/>
      <c r="O495" s="78" t="s">
        <v>632</v>
      </c>
      <c r="P495" s="80">
        <v>44301.87866898148</v>
      </c>
      <c r="Q495" s="78" t="s">
        <v>829</v>
      </c>
      <c r="R495" s="78"/>
      <c r="S495" s="78"/>
      <c r="T495" s="78"/>
      <c r="U495" s="80">
        <v>44301.87866898148</v>
      </c>
      <c r="V495" s="81" t="s">
        <v>1568</v>
      </c>
      <c r="W495" s="78"/>
      <c r="X495" s="78"/>
      <c r="Y495" s="84" t="s">
        <v>2065</v>
      </c>
      <c r="Z495" s="84" t="s">
        <v>2274</v>
      </c>
    </row>
    <row r="496" spans="1:26" ht="15">
      <c r="A496" s="63" t="s">
        <v>476</v>
      </c>
      <c r="B496" s="63" t="s">
        <v>488</v>
      </c>
      <c r="C496" s="64"/>
      <c r="D496" s="65"/>
      <c r="E496" s="66"/>
      <c r="F496" s="67"/>
      <c r="G496" s="64"/>
      <c r="H496" s="68" t="s">
        <v>633</v>
      </c>
      <c r="I496" s="69"/>
      <c r="J496" s="69"/>
      <c r="K496" s="34" t="s">
        <v>65</v>
      </c>
      <c r="L496" s="76">
        <v>496</v>
      </c>
      <c r="M4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6" s="71"/>
      <c r="O496" s="78" t="s">
        <v>633</v>
      </c>
      <c r="P496" s="80">
        <v>44302.25997685185</v>
      </c>
      <c r="Q496" s="78" t="s">
        <v>654</v>
      </c>
      <c r="R496" s="78"/>
      <c r="S496" s="78"/>
      <c r="T496" s="78" t="s">
        <v>1188</v>
      </c>
      <c r="U496" s="80">
        <v>44302.25997685185</v>
      </c>
      <c r="V496" s="81" t="s">
        <v>1569</v>
      </c>
      <c r="W496" s="78"/>
      <c r="X496" s="78"/>
      <c r="Y496" s="84" t="s">
        <v>2066</v>
      </c>
      <c r="Z496" s="78"/>
    </row>
    <row r="497" spans="1:26" ht="15">
      <c r="A497" s="63" t="s">
        <v>477</v>
      </c>
      <c r="B497" s="63" t="s">
        <v>477</v>
      </c>
      <c r="C497" s="64"/>
      <c r="D497" s="65"/>
      <c r="E497" s="66"/>
      <c r="F497" s="67"/>
      <c r="G497" s="64"/>
      <c r="H497" s="68" t="s">
        <v>178</v>
      </c>
      <c r="I497" s="69"/>
      <c r="J497" s="69"/>
      <c r="K497" s="34" t="s">
        <v>65</v>
      </c>
      <c r="L497" s="76">
        <v>497</v>
      </c>
      <c r="M4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7" s="71"/>
      <c r="O497" s="78" t="s">
        <v>178</v>
      </c>
      <c r="P497" s="80">
        <v>44302.336122685185</v>
      </c>
      <c r="Q497" s="78" t="s">
        <v>830</v>
      </c>
      <c r="R497" s="81" t="s">
        <v>1064</v>
      </c>
      <c r="S497" s="78" t="s">
        <v>1169</v>
      </c>
      <c r="T497" s="78"/>
      <c r="U497" s="80">
        <v>44302.336122685185</v>
      </c>
      <c r="V497" s="81" t="s">
        <v>1570</v>
      </c>
      <c r="W497" s="78"/>
      <c r="X497" s="78"/>
      <c r="Y497" s="84" t="s">
        <v>2067</v>
      </c>
      <c r="Z497" s="78"/>
    </row>
    <row r="498" spans="1:26" ht="28.8">
      <c r="A498" s="63" t="s">
        <v>478</v>
      </c>
      <c r="B498" s="63" t="s">
        <v>615</v>
      </c>
      <c r="C498" s="64"/>
      <c r="D498" s="65"/>
      <c r="E498" s="66"/>
      <c r="F498" s="67"/>
      <c r="G498" s="64"/>
      <c r="H498" s="50" t="s">
        <v>633</v>
      </c>
      <c r="I498" s="69"/>
      <c r="J498" s="69"/>
      <c r="K498" s="34" t="s">
        <v>65</v>
      </c>
      <c r="L498" s="76">
        <v>498</v>
      </c>
      <c r="M4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8" s="71"/>
      <c r="O498" s="78" t="s">
        <v>633</v>
      </c>
      <c r="P498" s="80">
        <v>44302.345555555556</v>
      </c>
      <c r="Q498" s="78" t="s">
        <v>831</v>
      </c>
      <c r="R498" s="81" t="s">
        <v>1065</v>
      </c>
      <c r="S498" s="78" t="s">
        <v>1169</v>
      </c>
      <c r="T498" s="78" t="s">
        <v>1211</v>
      </c>
      <c r="U498" s="80">
        <v>44302.345555555556</v>
      </c>
      <c r="V498" s="81" t="s">
        <v>1571</v>
      </c>
      <c r="W498" s="78"/>
      <c r="X498" s="78"/>
      <c r="Y498" s="84" t="s">
        <v>2068</v>
      </c>
      <c r="Z498" s="78"/>
    </row>
    <row r="499" spans="1:26" ht="15">
      <c r="A499" s="63" t="s">
        <v>479</v>
      </c>
      <c r="B499" s="63" t="s">
        <v>479</v>
      </c>
      <c r="C499" s="64"/>
      <c r="D499" s="65"/>
      <c r="E499" s="66"/>
      <c r="F499" s="67"/>
      <c r="G499" s="64"/>
      <c r="H499" s="68" t="s">
        <v>178</v>
      </c>
      <c r="I499" s="69"/>
      <c r="J499" s="69"/>
      <c r="K499" s="34" t="s">
        <v>65</v>
      </c>
      <c r="L499" s="76">
        <v>499</v>
      </c>
      <c r="M4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9" s="71"/>
      <c r="O499" s="78" t="s">
        <v>178</v>
      </c>
      <c r="P499" s="80">
        <v>44302.35518518519</v>
      </c>
      <c r="Q499" s="78" t="s">
        <v>832</v>
      </c>
      <c r="R499" s="81" t="s">
        <v>1066</v>
      </c>
      <c r="S499" s="78" t="s">
        <v>1169</v>
      </c>
      <c r="T499" s="78"/>
      <c r="U499" s="80">
        <v>44302.35518518519</v>
      </c>
      <c r="V499" s="81" t="s">
        <v>1572</v>
      </c>
      <c r="W499" s="78"/>
      <c r="X499" s="78"/>
      <c r="Y499" s="84" t="s">
        <v>2069</v>
      </c>
      <c r="Z499" s="78"/>
    </row>
    <row r="500" spans="1:26" ht="15">
      <c r="A500" s="63" t="s">
        <v>480</v>
      </c>
      <c r="B500" s="63" t="s">
        <v>616</v>
      </c>
      <c r="C500" s="64"/>
      <c r="D500" s="65"/>
      <c r="E500" s="66"/>
      <c r="F500" s="67"/>
      <c r="G500" s="64"/>
      <c r="H500" s="68" t="s">
        <v>632</v>
      </c>
      <c r="I500" s="69"/>
      <c r="J500" s="69"/>
      <c r="K500" s="34" t="s">
        <v>65</v>
      </c>
      <c r="L500" s="76">
        <v>500</v>
      </c>
      <c r="M5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0" s="71"/>
      <c r="O500" s="78" t="s">
        <v>632</v>
      </c>
      <c r="P500" s="80">
        <v>44302.39650462963</v>
      </c>
      <c r="Q500" s="78" t="s">
        <v>833</v>
      </c>
      <c r="R500" s="81" t="s">
        <v>1067</v>
      </c>
      <c r="S500" s="78" t="s">
        <v>1169</v>
      </c>
      <c r="T500" s="78"/>
      <c r="U500" s="80">
        <v>44302.39650462963</v>
      </c>
      <c r="V500" s="81" t="s">
        <v>1573</v>
      </c>
      <c r="W500" s="78"/>
      <c r="X500" s="78"/>
      <c r="Y500" s="84" t="s">
        <v>2070</v>
      </c>
      <c r="Z500" s="84" t="s">
        <v>2275</v>
      </c>
    </row>
    <row r="501" spans="1:26" ht="15">
      <c r="A501" s="63" t="s">
        <v>481</v>
      </c>
      <c r="B501" s="63" t="s">
        <v>481</v>
      </c>
      <c r="C501" s="64"/>
      <c r="D501" s="65"/>
      <c r="E501" s="66"/>
      <c r="F501" s="67"/>
      <c r="G501" s="64"/>
      <c r="H501" s="68" t="s">
        <v>178</v>
      </c>
      <c r="I501" s="69"/>
      <c r="J501" s="69"/>
      <c r="K501" s="34" t="s">
        <v>65</v>
      </c>
      <c r="L501" s="76">
        <v>501</v>
      </c>
      <c r="M5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1" s="71"/>
      <c r="O501" s="78" t="s">
        <v>178</v>
      </c>
      <c r="P501" s="80">
        <v>44302.45479166666</v>
      </c>
      <c r="Q501" s="78" t="s">
        <v>834</v>
      </c>
      <c r="R501" s="81" t="s">
        <v>1068</v>
      </c>
      <c r="S501" s="78" t="s">
        <v>1169</v>
      </c>
      <c r="T501" s="78"/>
      <c r="U501" s="80">
        <v>44302.45479166666</v>
      </c>
      <c r="V501" s="81" t="s">
        <v>1574</v>
      </c>
      <c r="W501" s="78"/>
      <c r="X501" s="78"/>
      <c r="Y501" s="84" t="s">
        <v>2071</v>
      </c>
      <c r="Z501" s="78"/>
    </row>
    <row r="502" spans="1:26" ht="15">
      <c r="A502" s="63" t="s">
        <v>482</v>
      </c>
      <c r="B502" s="63" t="s">
        <v>511</v>
      </c>
      <c r="C502" s="64"/>
      <c r="D502" s="65"/>
      <c r="E502" s="66"/>
      <c r="F502" s="67"/>
      <c r="G502" s="64"/>
      <c r="H502" s="68" t="s">
        <v>632</v>
      </c>
      <c r="I502" s="69"/>
      <c r="J502" s="69"/>
      <c r="K502" s="34" t="s">
        <v>65</v>
      </c>
      <c r="L502" s="76">
        <v>502</v>
      </c>
      <c r="M5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2" s="71"/>
      <c r="O502" s="78" t="s">
        <v>632</v>
      </c>
      <c r="P502" s="80">
        <v>44302.492002314815</v>
      </c>
      <c r="Q502" s="78" t="s">
        <v>835</v>
      </c>
      <c r="R502" s="78"/>
      <c r="S502" s="78"/>
      <c r="T502" s="78"/>
      <c r="U502" s="80">
        <v>44302.492002314815</v>
      </c>
      <c r="V502" s="81" t="s">
        <v>1575</v>
      </c>
      <c r="W502" s="78"/>
      <c r="X502" s="78"/>
      <c r="Y502" s="84" t="s">
        <v>2072</v>
      </c>
      <c r="Z502" s="84" t="s">
        <v>2276</v>
      </c>
    </row>
    <row r="503" spans="1:26" ht="15">
      <c r="A503" s="63" t="s">
        <v>483</v>
      </c>
      <c r="B503" s="63" t="s">
        <v>483</v>
      </c>
      <c r="C503" s="64"/>
      <c r="D503" s="65"/>
      <c r="E503" s="66"/>
      <c r="F503" s="67"/>
      <c r="G503" s="64"/>
      <c r="H503" s="50" t="s">
        <v>178</v>
      </c>
      <c r="I503" s="69"/>
      <c r="J503" s="69"/>
      <c r="K503" s="34" t="s">
        <v>65</v>
      </c>
      <c r="L503" s="76">
        <v>503</v>
      </c>
      <c r="M5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3" s="71"/>
      <c r="O503" s="78" t="s">
        <v>178</v>
      </c>
      <c r="P503" s="80">
        <v>44300.53775462963</v>
      </c>
      <c r="Q503" s="78" t="s">
        <v>836</v>
      </c>
      <c r="R503" s="78"/>
      <c r="S503" s="78"/>
      <c r="T503" s="78"/>
      <c r="U503" s="80">
        <v>44300.53775462963</v>
      </c>
      <c r="V503" s="81" t="s">
        <v>1576</v>
      </c>
      <c r="W503" s="78"/>
      <c r="X503" s="78"/>
      <c r="Y503" s="84" t="s">
        <v>2073</v>
      </c>
      <c r="Z503" s="78"/>
    </row>
    <row r="504" spans="1:26" ht="28.8">
      <c r="A504" s="63" t="s">
        <v>484</v>
      </c>
      <c r="B504" s="63" t="s">
        <v>483</v>
      </c>
      <c r="C504" s="64"/>
      <c r="D504" s="65"/>
      <c r="E504" s="66"/>
      <c r="F504" s="67"/>
      <c r="G504" s="64"/>
      <c r="H504" s="50" t="s">
        <v>633</v>
      </c>
      <c r="I504" s="69"/>
      <c r="J504" s="69"/>
      <c r="K504" s="34" t="s">
        <v>65</v>
      </c>
      <c r="L504" s="76">
        <v>504</v>
      </c>
      <c r="M5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4" s="71"/>
      <c r="O504" s="78" t="s">
        <v>633</v>
      </c>
      <c r="P504" s="80">
        <v>44302.50508101852</v>
      </c>
      <c r="Q504" s="78" t="s">
        <v>761</v>
      </c>
      <c r="R504" s="78"/>
      <c r="S504" s="78"/>
      <c r="T504" s="78"/>
      <c r="U504" s="80">
        <v>44302.50508101852</v>
      </c>
      <c r="V504" s="81" t="s">
        <v>1577</v>
      </c>
      <c r="W504" s="78"/>
      <c r="X504" s="78"/>
      <c r="Y504" s="84" t="s">
        <v>2074</v>
      </c>
      <c r="Z504" s="78"/>
    </row>
    <row r="505" spans="1:26" ht="15">
      <c r="A505" s="63" t="s">
        <v>485</v>
      </c>
      <c r="B505" s="63" t="s">
        <v>485</v>
      </c>
      <c r="C505" s="64"/>
      <c r="D505" s="65"/>
      <c r="E505" s="66"/>
      <c r="F505" s="67"/>
      <c r="G505" s="64"/>
      <c r="H505" s="68" t="s">
        <v>178</v>
      </c>
      <c r="I505" s="69"/>
      <c r="J505" s="69"/>
      <c r="K505" s="34" t="s">
        <v>65</v>
      </c>
      <c r="L505" s="76">
        <v>505</v>
      </c>
      <c r="M5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5" s="71"/>
      <c r="O505" s="78" t="s">
        <v>178</v>
      </c>
      <c r="P505" s="80">
        <v>44295.26216435185</v>
      </c>
      <c r="Q505" s="78" t="s">
        <v>837</v>
      </c>
      <c r="R505" s="81" t="s">
        <v>1069</v>
      </c>
      <c r="S505" s="78" t="s">
        <v>1183</v>
      </c>
      <c r="T505" s="78"/>
      <c r="U505" s="80">
        <v>44295.26216435185</v>
      </c>
      <c r="V505" s="81" t="s">
        <v>1578</v>
      </c>
      <c r="W505" s="78"/>
      <c r="X505" s="78"/>
      <c r="Y505" s="84" t="s">
        <v>2075</v>
      </c>
      <c r="Z505" s="78"/>
    </row>
    <row r="506" spans="1:26" ht="15">
      <c r="A506" s="63" t="s">
        <v>485</v>
      </c>
      <c r="B506" s="63" t="s">
        <v>485</v>
      </c>
      <c r="C506" s="64"/>
      <c r="D506" s="65"/>
      <c r="E506" s="66"/>
      <c r="F506" s="67"/>
      <c r="G506" s="64"/>
      <c r="H506" s="68" t="s">
        <v>178</v>
      </c>
      <c r="I506" s="69"/>
      <c r="J506" s="69"/>
      <c r="K506" s="34" t="s">
        <v>65</v>
      </c>
      <c r="L506" s="76">
        <v>506</v>
      </c>
      <c r="M5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6" s="71"/>
      <c r="O506" s="78" t="s">
        <v>178</v>
      </c>
      <c r="P506" s="80">
        <v>44295.26217592593</v>
      </c>
      <c r="Q506" s="78" t="s">
        <v>838</v>
      </c>
      <c r="R506" s="81" t="s">
        <v>1070</v>
      </c>
      <c r="S506" s="78" t="s">
        <v>1183</v>
      </c>
      <c r="T506" s="78"/>
      <c r="U506" s="80">
        <v>44295.26217592593</v>
      </c>
      <c r="V506" s="81" t="s">
        <v>1579</v>
      </c>
      <c r="W506" s="78"/>
      <c r="X506" s="78"/>
      <c r="Y506" s="84" t="s">
        <v>2076</v>
      </c>
      <c r="Z506" s="78"/>
    </row>
    <row r="507" spans="1:26" ht="15">
      <c r="A507" s="63" t="s">
        <v>485</v>
      </c>
      <c r="B507" s="63" t="s">
        <v>485</v>
      </c>
      <c r="C507" s="64"/>
      <c r="D507" s="65"/>
      <c r="E507" s="66"/>
      <c r="F507" s="67"/>
      <c r="G507" s="64"/>
      <c r="H507" s="68" t="s">
        <v>178</v>
      </c>
      <c r="I507" s="69"/>
      <c r="J507" s="69"/>
      <c r="K507" s="34" t="s">
        <v>65</v>
      </c>
      <c r="L507" s="76">
        <v>507</v>
      </c>
      <c r="M5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7" s="71"/>
      <c r="O507" s="78" t="s">
        <v>178</v>
      </c>
      <c r="P507" s="80">
        <v>44295.26217592593</v>
      </c>
      <c r="Q507" s="78" t="s">
        <v>839</v>
      </c>
      <c r="R507" s="81" t="s">
        <v>1071</v>
      </c>
      <c r="S507" s="78" t="s">
        <v>1183</v>
      </c>
      <c r="T507" s="78"/>
      <c r="U507" s="80">
        <v>44295.26217592593</v>
      </c>
      <c r="V507" s="81" t="s">
        <v>1580</v>
      </c>
      <c r="W507" s="78"/>
      <c r="X507" s="78"/>
      <c r="Y507" s="84" t="s">
        <v>2077</v>
      </c>
      <c r="Z507" s="78"/>
    </row>
    <row r="508" spans="1:26" ht="15">
      <c r="A508" s="63" t="s">
        <v>485</v>
      </c>
      <c r="B508" s="63" t="s">
        <v>485</v>
      </c>
      <c r="C508" s="64"/>
      <c r="D508" s="65"/>
      <c r="E508" s="66"/>
      <c r="F508" s="67"/>
      <c r="G508" s="64"/>
      <c r="H508" s="68" t="s">
        <v>178</v>
      </c>
      <c r="I508" s="69"/>
      <c r="J508" s="69"/>
      <c r="K508" s="34" t="s">
        <v>65</v>
      </c>
      <c r="L508" s="76">
        <v>508</v>
      </c>
      <c r="M5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8" s="71"/>
      <c r="O508" s="78" t="s">
        <v>178</v>
      </c>
      <c r="P508" s="80">
        <v>44295.30425925926</v>
      </c>
      <c r="Q508" s="78" t="s">
        <v>840</v>
      </c>
      <c r="R508" s="81" t="s">
        <v>1072</v>
      </c>
      <c r="S508" s="78" t="s">
        <v>1183</v>
      </c>
      <c r="T508" s="78"/>
      <c r="U508" s="80">
        <v>44295.30425925926</v>
      </c>
      <c r="V508" s="81" t="s">
        <v>1581</v>
      </c>
      <c r="W508" s="78"/>
      <c r="X508" s="78"/>
      <c r="Y508" s="84" t="s">
        <v>2078</v>
      </c>
      <c r="Z508" s="78"/>
    </row>
    <row r="509" spans="1:26" ht="15">
      <c r="A509" s="63" t="s">
        <v>485</v>
      </c>
      <c r="B509" s="63" t="s">
        <v>485</v>
      </c>
      <c r="C509" s="64"/>
      <c r="D509" s="65"/>
      <c r="E509" s="66"/>
      <c r="F509" s="67"/>
      <c r="G509" s="64"/>
      <c r="H509" s="68" t="s">
        <v>178</v>
      </c>
      <c r="I509" s="69"/>
      <c r="J509" s="69"/>
      <c r="K509" s="34" t="s">
        <v>65</v>
      </c>
      <c r="L509" s="76">
        <v>509</v>
      </c>
      <c r="M5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9" s="71"/>
      <c r="O509" s="78" t="s">
        <v>178</v>
      </c>
      <c r="P509" s="80">
        <v>44295.39451388889</v>
      </c>
      <c r="Q509" s="78" t="s">
        <v>841</v>
      </c>
      <c r="R509" s="81" t="s">
        <v>1073</v>
      </c>
      <c r="S509" s="78" t="s">
        <v>1183</v>
      </c>
      <c r="T509" s="78"/>
      <c r="U509" s="80">
        <v>44295.39451388889</v>
      </c>
      <c r="V509" s="81" t="s">
        <v>1582</v>
      </c>
      <c r="W509" s="78"/>
      <c r="X509" s="78"/>
      <c r="Y509" s="84" t="s">
        <v>2079</v>
      </c>
      <c r="Z509" s="78"/>
    </row>
    <row r="510" spans="1:26" ht="15">
      <c r="A510" s="63" t="s">
        <v>485</v>
      </c>
      <c r="B510" s="63" t="s">
        <v>485</v>
      </c>
      <c r="C510" s="64"/>
      <c r="D510" s="65"/>
      <c r="E510" s="66"/>
      <c r="F510" s="67"/>
      <c r="G510" s="64"/>
      <c r="H510" s="68" t="s">
        <v>178</v>
      </c>
      <c r="I510" s="69"/>
      <c r="J510" s="69"/>
      <c r="K510" s="34" t="s">
        <v>65</v>
      </c>
      <c r="L510" s="76">
        <v>510</v>
      </c>
      <c r="M5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0" s="71"/>
      <c r="O510" s="78" t="s">
        <v>178</v>
      </c>
      <c r="P510" s="80">
        <v>44295.559745370374</v>
      </c>
      <c r="Q510" s="78" t="s">
        <v>842</v>
      </c>
      <c r="R510" s="81" t="s">
        <v>1074</v>
      </c>
      <c r="S510" s="78" t="s">
        <v>1183</v>
      </c>
      <c r="T510" s="78"/>
      <c r="U510" s="80">
        <v>44295.559745370374</v>
      </c>
      <c r="V510" s="81" t="s">
        <v>1583</v>
      </c>
      <c r="W510" s="78"/>
      <c r="X510" s="78"/>
      <c r="Y510" s="84" t="s">
        <v>2080</v>
      </c>
      <c r="Z510" s="78"/>
    </row>
    <row r="511" spans="1:26" ht="15">
      <c r="A511" s="63" t="s">
        <v>485</v>
      </c>
      <c r="B511" s="63" t="s">
        <v>485</v>
      </c>
      <c r="C511" s="64"/>
      <c r="D511" s="65"/>
      <c r="E511" s="66"/>
      <c r="F511" s="67"/>
      <c r="G511" s="64"/>
      <c r="H511" s="68" t="s">
        <v>178</v>
      </c>
      <c r="I511" s="69"/>
      <c r="J511" s="69"/>
      <c r="K511" s="34" t="s">
        <v>65</v>
      </c>
      <c r="L511" s="76">
        <v>511</v>
      </c>
      <c r="M5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1" s="71"/>
      <c r="O511" s="78" t="s">
        <v>178</v>
      </c>
      <c r="P511" s="80">
        <v>44295.60070601852</v>
      </c>
      <c r="Q511" s="78" t="s">
        <v>843</v>
      </c>
      <c r="R511" s="81" t="s">
        <v>1075</v>
      </c>
      <c r="S511" s="78" t="s">
        <v>1183</v>
      </c>
      <c r="T511" s="78"/>
      <c r="U511" s="80">
        <v>44295.60070601852</v>
      </c>
      <c r="V511" s="81" t="s">
        <v>1584</v>
      </c>
      <c r="W511" s="78"/>
      <c r="X511" s="78"/>
      <c r="Y511" s="84" t="s">
        <v>2081</v>
      </c>
      <c r="Z511" s="78"/>
    </row>
    <row r="512" spans="1:26" ht="15">
      <c r="A512" s="63" t="s">
        <v>485</v>
      </c>
      <c r="B512" s="63" t="s">
        <v>485</v>
      </c>
      <c r="C512" s="64"/>
      <c r="D512" s="65"/>
      <c r="E512" s="66"/>
      <c r="F512" s="67"/>
      <c r="G512" s="64"/>
      <c r="H512" s="68" t="s">
        <v>178</v>
      </c>
      <c r="I512" s="69"/>
      <c r="J512" s="69"/>
      <c r="K512" s="34" t="s">
        <v>65</v>
      </c>
      <c r="L512" s="76">
        <v>512</v>
      </c>
      <c r="M5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2" s="71"/>
      <c r="O512" s="78" t="s">
        <v>178</v>
      </c>
      <c r="P512" s="80">
        <v>44295.60071759259</v>
      </c>
      <c r="Q512" s="78" t="s">
        <v>844</v>
      </c>
      <c r="R512" s="81" t="s">
        <v>1076</v>
      </c>
      <c r="S512" s="78" t="s">
        <v>1183</v>
      </c>
      <c r="T512" s="78"/>
      <c r="U512" s="80">
        <v>44295.60071759259</v>
      </c>
      <c r="V512" s="81" t="s">
        <v>1585</v>
      </c>
      <c r="W512" s="78"/>
      <c r="X512" s="78"/>
      <c r="Y512" s="84" t="s">
        <v>2082</v>
      </c>
      <c r="Z512" s="78"/>
    </row>
    <row r="513" spans="1:26" ht="15">
      <c r="A513" s="63" t="s">
        <v>485</v>
      </c>
      <c r="B513" s="63" t="s">
        <v>485</v>
      </c>
      <c r="C513" s="64"/>
      <c r="D513" s="65"/>
      <c r="E513" s="66"/>
      <c r="F513" s="67"/>
      <c r="G513" s="64"/>
      <c r="H513" s="68" t="s">
        <v>178</v>
      </c>
      <c r="I513" s="69"/>
      <c r="J513" s="69"/>
      <c r="K513" s="34" t="s">
        <v>65</v>
      </c>
      <c r="L513" s="76">
        <v>513</v>
      </c>
      <c r="M5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3" s="71"/>
      <c r="O513" s="78" t="s">
        <v>178</v>
      </c>
      <c r="P513" s="80">
        <v>44295.641689814816</v>
      </c>
      <c r="Q513" s="78" t="s">
        <v>845</v>
      </c>
      <c r="R513" s="81" t="s">
        <v>1077</v>
      </c>
      <c r="S513" s="78" t="s">
        <v>1183</v>
      </c>
      <c r="T513" s="78"/>
      <c r="U513" s="80">
        <v>44295.641689814816</v>
      </c>
      <c r="V513" s="81" t="s">
        <v>1586</v>
      </c>
      <c r="W513" s="78"/>
      <c r="X513" s="78"/>
      <c r="Y513" s="84" t="s">
        <v>2083</v>
      </c>
      <c r="Z513" s="78"/>
    </row>
    <row r="514" spans="1:26" ht="15">
      <c r="A514" s="63" t="s">
        <v>485</v>
      </c>
      <c r="B514" s="63" t="s">
        <v>485</v>
      </c>
      <c r="C514" s="64"/>
      <c r="D514" s="65"/>
      <c r="E514" s="66"/>
      <c r="F514" s="67"/>
      <c r="G514" s="64"/>
      <c r="H514" s="68" t="s">
        <v>178</v>
      </c>
      <c r="I514" s="69"/>
      <c r="J514" s="69"/>
      <c r="K514" s="34" t="s">
        <v>65</v>
      </c>
      <c r="L514" s="76">
        <v>514</v>
      </c>
      <c r="M5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4" s="71"/>
      <c r="O514" s="78" t="s">
        <v>178</v>
      </c>
      <c r="P514" s="80">
        <v>44298.41670138889</v>
      </c>
      <c r="Q514" s="78" t="s">
        <v>846</v>
      </c>
      <c r="R514" s="81" t="s">
        <v>1078</v>
      </c>
      <c r="S514" s="78" t="s">
        <v>1183</v>
      </c>
      <c r="T514" s="78"/>
      <c r="U514" s="80">
        <v>44298.41670138889</v>
      </c>
      <c r="V514" s="81" t="s">
        <v>1587</v>
      </c>
      <c r="W514" s="78"/>
      <c r="X514" s="78"/>
      <c r="Y514" s="84" t="s">
        <v>2084</v>
      </c>
      <c r="Z514" s="78"/>
    </row>
    <row r="515" spans="1:26" ht="15">
      <c r="A515" s="63" t="s">
        <v>485</v>
      </c>
      <c r="B515" s="63" t="s">
        <v>485</v>
      </c>
      <c r="C515" s="64"/>
      <c r="D515" s="65"/>
      <c r="E515" s="66"/>
      <c r="F515" s="67"/>
      <c r="G515" s="64"/>
      <c r="H515" s="68" t="s">
        <v>178</v>
      </c>
      <c r="I515" s="69"/>
      <c r="J515" s="69"/>
      <c r="K515" s="34" t="s">
        <v>65</v>
      </c>
      <c r="L515" s="76">
        <v>515</v>
      </c>
      <c r="M5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5" s="71"/>
      <c r="O515" s="78" t="s">
        <v>178</v>
      </c>
      <c r="P515" s="80">
        <v>44298.49898148148</v>
      </c>
      <c r="Q515" s="78" t="s">
        <v>847</v>
      </c>
      <c r="R515" s="81" t="s">
        <v>1079</v>
      </c>
      <c r="S515" s="78" t="s">
        <v>1183</v>
      </c>
      <c r="T515" s="78"/>
      <c r="U515" s="80">
        <v>44298.49898148148</v>
      </c>
      <c r="V515" s="81" t="s">
        <v>1588</v>
      </c>
      <c r="W515" s="78"/>
      <c r="X515" s="78"/>
      <c r="Y515" s="84" t="s">
        <v>2085</v>
      </c>
      <c r="Z515" s="78"/>
    </row>
    <row r="516" spans="1:26" ht="15">
      <c r="A516" s="63" t="s">
        <v>485</v>
      </c>
      <c r="B516" s="63" t="s">
        <v>485</v>
      </c>
      <c r="C516" s="64"/>
      <c r="D516" s="65"/>
      <c r="E516" s="66"/>
      <c r="F516" s="67"/>
      <c r="G516" s="64"/>
      <c r="H516" s="68" t="s">
        <v>178</v>
      </c>
      <c r="I516" s="69"/>
      <c r="J516" s="69"/>
      <c r="K516" s="34" t="s">
        <v>65</v>
      </c>
      <c r="L516" s="76">
        <v>516</v>
      </c>
      <c r="M5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6" s="71"/>
      <c r="O516" s="78" t="s">
        <v>178</v>
      </c>
      <c r="P516" s="80">
        <v>44298.49898148148</v>
      </c>
      <c r="Q516" s="78" t="s">
        <v>848</v>
      </c>
      <c r="R516" s="81" t="s">
        <v>1080</v>
      </c>
      <c r="S516" s="78" t="s">
        <v>1183</v>
      </c>
      <c r="T516" s="78"/>
      <c r="U516" s="80">
        <v>44298.49898148148</v>
      </c>
      <c r="V516" s="81" t="s">
        <v>1589</v>
      </c>
      <c r="W516" s="78"/>
      <c r="X516" s="78"/>
      <c r="Y516" s="84" t="s">
        <v>2086</v>
      </c>
      <c r="Z516" s="78"/>
    </row>
    <row r="517" spans="1:26" ht="15">
      <c r="A517" s="63" t="s">
        <v>485</v>
      </c>
      <c r="B517" s="63" t="s">
        <v>485</v>
      </c>
      <c r="C517" s="64"/>
      <c r="D517" s="65"/>
      <c r="E517" s="66"/>
      <c r="F517" s="67"/>
      <c r="G517" s="64"/>
      <c r="H517" s="68" t="s">
        <v>178</v>
      </c>
      <c r="I517" s="69"/>
      <c r="J517" s="69"/>
      <c r="K517" s="34" t="s">
        <v>65</v>
      </c>
      <c r="L517" s="76">
        <v>517</v>
      </c>
      <c r="M5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7" s="71"/>
      <c r="O517" s="78" t="s">
        <v>178</v>
      </c>
      <c r="P517" s="80">
        <v>44299.28857638889</v>
      </c>
      <c r="Q517" s="78" t="s">
        <v>849</v>
      </c>
      <c r="R517" s="81" t="s">
        <v>1081</v>
      </c>
      <c r="S517" s="78" t="s">
        <v>1183</v>
      </c>
      <c r="T517" s="78"/>
      <c r="U517" s="80">
        <v>44299.28857638889</v>
      </c>
      <c r="V517" s="81" t="s">
        <v>1590</v>
      </c>
      <c r="W517" s="78"/>
      <c r="X517" s="78"/>
      <c r="Y517" s="84" t="s">
        <v>2087</v>
      </c>
      <c r="Z517" s="78"/>
    </row>
    <row r="518" spans="1:26" ht="15">
      <c r="A518" s="63" t="s">
        <v>485</v>
      </c>
      <c r="B518" s="63" t="s">
        <v>485</v>
      </c>
      <c r="C518" s="64"/>
      <c r="D518" s="65"/>
      <c r="E518" s="66"/>
      <c r="F518" s="67"/>
      <c r="G518" s="64"/>
      <c r="H518" s="68" t="s">
        <v>178</v>
      </c>
      <c r="I518" s="69"/>
      <c r="J518" s="69"/>
      <c r="K518" s="34" t="s">
        <v>65</v>
      </c>
      <c r="L518" s="76">
        <v>518</v>
      </c>
      <c r="M5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8" s="71"/>
      <c r="O518" s="78" t="s">
        <v>178</v>
      </c>
      <c r="P518" s="80">
        <v>44299.329884259256</v>
      </c>
      <c r="Q518" s="78" t="s">
        <v>850</v>
      </c>
      <c r="R518" s="81" t="s">
        <v>1082</v>
      </c>
      <c r="S518" s="78" t="s">
        <v>1183</v>
      </c>
      <c r="T518" s="78"/>
      <c r="U518" s="80">
        <v>44299.329884259256</v>
      </c>
      <c r="V518" s="81" t="s">
        <v>1591</v>
      </c>
      <c r="W518" s="78"/>
      <c r="X518" s="78"/>
      <c r="Y518" s="84" t="s">
        <v>2088</v>
      </c>
      <c r="Z518" s="78"/>
    </row>
    <row r="519" spans="1:26" ht="15">
      <c r="A519" s="63" t="s">
        <v>485</v>
      </c>
      <c r="B519" s="63" t="s">
        <v>485</v>
      </c>
      <c r="C519" s="64"/>
      <c r="D519" s="65"/>
      <c r="E519" s="66"/>
      <c r="F519" s="67"/>
      <c r="G519" s="64"/>
      <c r="H519" s="68" t="s">
        <v>178</v>
      </c>
      <c r="I519" s="69"/>
      <c r="J519" s="69"/>
      <c r="K519" s="34" t="s">
        <v>65</v>
      </c>
      <c r="L519" s="76">
        <v>519</v>
      </c>
      <c r="M5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9" s="71"/>
      <c r="O519" s="78" t="s">
        <v>178</v>
      </c>
      <c r="P519" s="80">
        <v>44299.37189814815</v>
      </c>
      <c r="Q519" s="78" t="s">
        <v>851</v>
      </c>
      <c r="R519" s="81" t="s">
        <v>1083</v>
      </c>
      <c r="S519" s="78" t="s">
        <v>1183</v>
      </c>
      <c r="T519" s="78"/>
      <c r="U519" s="80">
        <v>44299.37189814815</v>
      </c>
      <c r="V519" s="81" t="s">
        <v>1592</v>
      </c>
      <c r="W519" s="78"/>
      <c r="X519" s="78"/>
      <c r="Y519" s="84" t="s">
        <v>2089</v>
      </c>
      <c r="Z519" s="78"/>
    </row>
    <row r="520" spans="1:26" ht="15">
      <c r="A520" s="63" t="s">
        <v>485</v>
      </c>
      <c r="B520" s="63" t="s">
        <v>485</v>
      </c>
      <c r="C520" s="64"/>
      <c r="D520" s="65"/>
      <c r="E520" s="66"/>
      <c r="F520" s="67"/>
      <c r="G520" s="64"/>
      <c r="H520" s="68" t="s">
        <v>178</v>
      </c>
      <c r="I520" s="69"/>
      <c r="J520" s="69"/>
      <c r="K520" s="34" t="s">
        <v>65</v>
      </c>
      <c r="L520" s="76">
        <v>520</v>
      </c>
      <c r="M5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0" s="71"/>
      <c r="O520" s="78" t="s">
        <v>178</v>
      </c>
      <c r="P520" s="80">
        <v>44299.3719212963</v>
      </c>
      <c r="Q520" s="78" t="s">
        <v>852</v>
      </c>
      <c r="R520" s="81" t="s">
        <v>1084</v>
      </c>
      <c r="S520" s="78" t="s">
        <v>1183</v>
      </c>
      <c r="T520" s="78"/>
      <c r="U520" s="80">
        <v>44299.3719212963</v>
      </c>
      <c r="V520" s="81" t="s">
        <v>1593</v>
      </c>
      <c r="W520" s="78"/>
      <c r="X520" s="78"/>
      <c r="Y520" s="84" t="s">
        <v>2090</v>
      </c>
      <c r="Z520" s="78"/>
    </row>
    <row r="521" spans="1:26" ht="15">
      <c r="A521" s="63" t="s">
        <v>485</v>
      </c>
      <c r="B521" s="63" t="s">
        <v>485</v>
      </c>
      <c r="C521" s="64"/>
      <c r="D521" s="65"/>
      <c r="E521" s="66"/>
      <c r="F521" s="67"/>
      <c r="G521" s="64"/>
      <c r="H521" s="68" t="s">
        <v>178</v>
      </c>
      <c r="I521" s="69"/>
      <c r="J521" s="69"/>
      <c r="K521" s="34" t="s">
        <v>65</v>
      </c>
      <c r="L521" s="76">
        <v>521</v>
      </c>
      <c r="M5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1" s="71"/>
      <c r="O521" s="78" t="s">
        <v>178</v>
      </c>
      <c r="P521" s="80">
        <v>44299.495520833334</v>
      </c>
      <c r="Q521" s="78" t="s">
        <v>853</v>
      </c>
      <c r="R521" s="81" t="s">
        <v>1085</v>
      </c>
      <c r="S521" s="78" t="s">
        <v>1183</v>
      </c>
      <c r="T521" s="78"/>
      <c r="U521" s="80">
        <v>44299.495520833334</v>
      </c>
      <c r="V521" s="81" t="s">
        <v>1594</v>
      </c>
      <c r="W521" s="78"/>
      <c r="X521" s="78"/>
      <c r="Y521" s="84" t="s">
        <v>2091</v>
      </c>
      <c r="Z521" s="78"/>
    </row>
    <row r="522" spans="1:26" ht="15">
      <c r="A522" s="63" t="s">
        <v>485</v>
      </c>
      <c r="B522" s="63" t="s">
        <v>485</v>
      </c>
      <c r="C522" s="64"/>
      <c r="D522" s="65"/>
      <c r="E522" s="66"/>
      <c r="F522" s="67"/>
      <c r="G522" s="64"/>
      <c r="H522" s="68" t="s">
        <v>178</v>
      </c>
      <c r="I522" s="69"/>
      <c r="J522" s="69"/>
      <c r="K522" s="34" t="s">
        <v>65</v>
      </c>
      <c r="L522" s="76">
        <v>522</v>
      </c>
      <c r="M5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2" s="71"/>
      <c r="O522" s="78" t="s">
        <v>178</v>
      </c>
      <c r="P522" s="80">
        <v>44299.5371875</v>
      </c>
      <c r="Q522" s="78" t="s">
        <v>854</v>
      </c>
      <c r="R522" s="81" t="s">
        <v>1086</v>
      </c>
      <c r="S522" s="78" t="s">
        <v>1183</v>
      </c>
      <c r="T522" s="78"/>
      <c r="U522" s="80">
        <v>44299.5371875</v>
      </c>
      <c r="V522" s="81" t="s">
        <v>1595</v>
      </c>
      <c r="W522" s="78"/>
      <c r="X522" s="78"/>
      <c r="Y522" s="84" t="s">
        <v>2092</v>
      </c>
      <c r="Z522" s="78"/>
    </row>
    <row r="523" spans="1:26" ht="15">
      <c r="A523" s="63" t="s">
        <v>485</v>
      </c>
      <c r="B523" s="63" t="s">
        <v>485</v>
      </c>
      <c r="C523" s="64"/>
      <c r="D523" s="65"/>
      <c r="E523" s="66"/>
      <c r="F523" s="67"/>
      <c r="G523" s="64"/>
      <c r="H523" s="68" t="s">
        <v>178</v>
      </c>
      <c r="I523" s="69"/>
      <c r="J523" s="69"/>
      <c r="K523" s="34" t="s">
        <v>65</v>
      </c>
      <c r="L523" s="76">
        <v>523</v>
      </c>
      <c r="M5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3" s="71"/>
      <c r="O523" s="78" t="s">
        <v>178</v>
      </c>
      <c r="P523" s="80">
        <v>44299.57989583333</v>
      </c>
      <c r="Q523" s="78" t="s">
        <v>855</v>
      </c>
      <c r="R523" s="81" t="s">
        <v>1087</v>
      </c>
      <c r="S523" s="78" t="s">
        <v>1183</v>
      </c>
      <c r="T523" s="78"/>
      <c r="U523" s="80">
        <v>44299.57989583333</v>
      </c>
      <c r="V523" s="81" t="s">
        <v>1596</v>
      </c>
      <c r="W523" s="78"/>
      <c r="X523" s="78"/>
      <c r="Y523" s="84" t="s">
        <v>2093</v>
      </c>
      <c r="Z523" s="78"/>
    </row>
    <row r="524" spans="1:26" ht="15">
      <c r="A524" s="63" t="s">
        <v>485</v>
      </c>
      <c r="B524" s="63" t="s">
        <v>485</v>
      </c>
      <c r="C524" s="64"/>
      <c r="D524" s="65"/>
      <c r="E524" s="66"/>
      <c r="F524" s="67"/>
      <c r="G524" s="64"/>
      <c r="H524" s="68" t="s">
        <v>178</v>
      </c>
      <c r="I524" s="69"/>
      <c r="J524" s="69"/>
      <c r="K524" s="34" t="s">
        <v>65</v>
      </c>
      <c r="L524" s="76">
        <v>524</v>
      </c>
      <c r="M5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4" s="71"/>
      <c r="O524" s="78" t="s">
        <v>178</v>
      </c>
      <c r="P524" s="80">
        <v>44299.57989583333</v>
      </c>
      <c r="Q524" s="78" t="s">
        <v>856</v>
      </c>
      <c r="R524" s="81" t="s">
        <v>1088</v>
      </c>
      <c r="S524" s="78" t="s">
        <v>1183</v>
      </c>
      <c r="T524" s="78"/>
      <c r="U524" s="80">
        <v>44299.57989583333</v>
      </c>
      <c r="V524" s="81" t="s">
        <v>1597</v>
      </c>
      <c r="W524" s="78"/>
      <c r="X524" s="78"/>
      <c r="Y524" s="84" t="s">
        <v>2094</v>
      </c>
      <c r="Z524" s="78"/>
    </row>
    <row r="525" spans="1:26" ht="15">
      <c r="A525" s="63" t="s">
        <v>485</v>
      </c>
      <c r="B525" s="63" t="s">
        <v>485</v>
      </c>
      <c r="C525" s="64"/>
      <c r="D525" s="65"/>
      <c r="E525" s="66"/>
      <c r="F525" s="67"/>
      <c r="G525" s="64"/>
      <c r="H525" s="68" t="s">
        <v>178</v>
      </c>
      <c r="I525" s="69"/>
      <c r="J525" s="69"/>
      <c r="K525" s="34" t="s">
        <v>65</v>
      </c>
      <c r="L525" s="76">
        <v>525</v>
      </c>
      <c r="M5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5" s="71"/>
      <c r="O525" s="78" t="s">
        <v>178</v>
      </c>
      <c r="P525" s="80">
        <v>44300.32849537037</v>
      </c>
      <c r="Q525" s="78" t="s">
        <v>857</v>
      </c>
      <c r="R525" s="81" t="s">
        <v>1089</v>
      </c>
      <c r="S525" s="78" t="s">
        <v>1183</v>
      </c>
      <c r="T525" s="78"/>
      <c r="U525" s="80">
        <v>44300.32849537037</v>
      </c>
      <c r="V525" s="81" t="s">
        <v>1598</v>
      </c>
      <c r="W525" s="78"/>
      <c r="X525" s="78"/>
      <c r="Y525" s="84" t="s">
        <v>2095</v>
      </c>
      <c r="Z525" s="78"/>
    </row>
    <row r="526" spans="1:26" ht="15">
      <c r="A526" s="63" t="s">
        <v>485</v>
      </c>
      <c r="B526" s="63" t="s">
        <v>485</v>
      </c>
      <c r="C526" s="64"/>
      <c r="D526" s="65"/>
      <c r="E526" s="66"/>
      <c r="F526" s="67"/>
      <c r="G526" s="64"/>
      <c r="H526" s="68" t="s">
        <v>178</v>
      </c>
      <c r="I526" s="69"/>
      <c r="J526" s="69"/>
      <c r="K526" s="34" t="s">
        <v>65</v>
      </c>
      <c r="L526" s="76">
        <v>526</v>
      </c>
      <c r="M5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6" s="71"/>
      <c r="O526" s="78" t="s">
        <v>178</v>
      </c>
      <c r="P526" s="80">
        <v>44300.32850694445</v>
      </c>
      <c r="Q526" s="78" t="s">
        <v>858</v>
      </c>
      <c r="R526" s="81" t="s">
        <v>1090</v>
      </c>
      <c r="S526" s="78" t="s">
        <v>1183</v>
      </c>
      <c r="T526" s="78"/>
      <c r="U526" s="80">
        <v>44300.32850694445</v>
      </c>
      <c r="V526" s="81" t="s">
        <v>1599</v>
      </c>
      <c r="W526" s="78"/>
      <c r="X526" s="78"/>
      <c r="Y526" s="84" t="s">
        <v>2096</v>
      </c>
      <c r="Z526" s="78"/>
    </row>
    <row r="527" spans="1:26" ht="15">
      <c r="A527" s="63" t="s">
        <v>485</v>
      </c>
      <c r="B527" s="63" t="s">
        <v>485</v>
      </c>
      <c r="C527" s="64"/>
      <c r="D527" s="65"/>
      <c r="E527" s="66"/>
      <c r="F527" s="67"/>
      <c r="G527" s="64"/>
      <c r="H527" s="68" t="s">
        <v>178</v>
      </c>
      <c r="I527" s="69"/>
      <c r="J527" s="69"/>
      <c r="K527" s="34" t="s">
        <v>65</v>
      </c>
      <c r="L527" s="76">
        <v>527</v>
      </c>
      <c r="M5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7" s="71"/>
      <c r="O527" s="78" t="s">
        <v>178</v>
      </c>
      <c r="P527" s="80">
        <v>44300.32850694445</v>
      </c>
      <c r="Q527" s="78" t="s">
        <v>859</v>
      </c>
      <c r="R527" s="81" t="s">
        <v>1091</v>
      </c>
      <c r="S527" s="78" t="s">
        <v>1183</v>
      </c>
      <c r="T527" s="78"/>
      <c r="U527" s="80">
        <v>44300.32850694445</v>
      </c>
      <c r="V527" s="81" t="s">
        <v>1600</v>
      </c>
      <c r="W527" s="78"/>
      <c r="X527" s="78"/>
      <c r="Y527" s="84" t="s">
        <v>2097</v>
      </c>
      <c r="Z527" s="78"/>
    </row>
    <row r="528" spans="1:26" ht="15">
      <c r="A528" s="63" t="s">
        <v>485</v>
      </c>
      <c r="B528" s="63" t="s">
        <v>485</v>
      </c>
      <c r="C528" s="64"/>
      <c r="D528" s="65"/>
      <c r="E528" s="66"/>
      <c r="F528" s="67"/>
      <c r="G528" s="64"/>
      <c r="H528" s="68" t="s">
        <v>178</v>
      </c>
      <c r="I528" s="69"/>
      <c r="J528" s="69"/>
      <c r="K528" s="34" t="s">
        <v>65</v>
      </c>
      <c r="L528" s="76">
        <v>528</v>
      </c>
      <c r="M5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8" s="71"/>
      <c r="O528" s="78" t="s">
        <v>178</v>
      </c>
      <c r="P528" s="80">
        <v>44300.3934375</v>
      </c>
      <c r="Q528" s="78" t="s">
        <v>860</v>
      </c>
      <c r="R528" s="81" t="s">
        <v>1092</v>
      </c>
      <c r="S528" s="78" t="s">
        <v>1183</v>
      </c>
      <c r="T528" s="78"/>
      <c r="U528" s="80">
        <v>44300.3934375</v>
      </c>
      <c r="V528" s="81" t="s">
        <v>1601</v>
      </c>
      <c r="W528" s="78"/>
      <c r="X528" s="78"/>
      <c r="Y528" s="84" t="s">
        <v>2098</v>
      </c>
      <c r="Z528" s="78"/>
    </row>
    <row r="529" spans="1:26" ht="15">
      <c r="A529" s="63" t="s">
        <v>485</v>
      </c>
      <c r="B529" s="63" t="s">
        <v>485</v>
      </c>
      <c r="C529" s="64"/>
      <c r="D529" s="65"/>
      <c r="E529" s="66"/>
      <c r="F529" s="67"/>
      <c r="G529" s="64"/>
      <c r="H529" s="68" t="s">
        <v>178</v>
      </c>
      <c r="I529" s="69"/>
      <c r="J529" s="69"/>
      <c r="K529" s="34" t="s">
        <v>65</v>
      </c>
      <c r="L529" s="76">
        <v>529</v>
      </c>
      <c r="M5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9" s="71"/>
      <c r="O529" s="78" t="s">
        <v>178</v>
      </c>
      <c r="P529" s="80">
        <v>44300.39344907407</v>
      </c>
      <c r="Q529" s="78" t="s">
        <v>861</v>
      </c>
      <c r="R529" s="81" t="s">
        <v>1093</v>
      </c>
      <c r="S529" s="78" t="s">
        <v>1183</v>
      </c>
      <c r="T529" s="78"/>
      <c r="U529" s="80">
        <v>44300.39344907407</v>
      </c>
      <c r="V529" s="81" t="s">
        <v>1602</v>
      </c>
      <c r="W529" s="78"/>
      <c r="X529" s="78"/>
      <c r="Y529" s="84" t="s">
        <v>2099</v>
      </c>
      <c r="Z529" s="78"/>
    </row>
    <row r="530" spans="1:26" ht="15">
      <c r="A530" s="63" t="s">
        <v>485</v>
      </c>
      <c r="B530" s="63" t="s">
        <v>485</v>
      </c>
      <c r="C530" s="64"/>
      <c r="D530" s="65"/>
      <c r="E530" s="66"/>
      <c r="F530" s="67"/>
      <c r="G530" s="64"/>
      <c r="H530" s="68" t="s">
        <v>178</v>
      </c>
      <c r="I530" s="69"/>
      <c r="J530" s="69"/>
      <c r="K530" s="34" t="s">
        <v>65</v>
      </c>
      <c r="L530" s="76">
        <v>530</v>
      </c>
      <c r="M5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0" s="71"/>
      <c r="O530" s="78" t="s">
        <v>178</v>
      </c>
      <c r="P530" s="80">
        <v>44300.39344907407</v>
      </c>
      <c r="Q530" s="78" t="s">
        <v>862</v>
      </c>
      <c r="R530" s="81" t="s">
        <v>1094</v>
      </c>
      <c r="S530" s="78" t="s">
        <v>1183</v>
      </c>
      <c r="T530" s="78"/>
      <c r="U530" s="80">
        <v>44300.39344907407</v>
      </c>
      <c r="V530" s="81" t="s">
        <v>1603</v>
      </c>
      <c r="W530" s="78"/>
      <c r="X530" s="78"/>
      <c r="Y530" s="84" t="s">
        <v>2100</v>
      </c>
      <c r="Z530" s="78"/>
    </row>
    <row r="531" spans="1:26" ht="15">
      <c r="A531" s="63" t="s">
        <v>485</v>
      </c>
      <c r="B531" s="63" t="s">
        <v>485</v>
      </c>
      <c r="C531" s="64"/>
      <c r="D531" s="65"/>
      <c r="E531" s="66"/>
      <c r="F531" s="67"/>
      <c r="G531" s="64"/>
      <c r="H531" s="68" t="s">
        <v>178</v>
      </c>
      <c r="I531" s="69"/>
      <c r="J531" s="69"/>
      <c r="K531" s="34" t="s">
        <v>65</v>
      </c>
      <c r="L531" s="76">
        <v>531</v>
      </c>
      <c r="M5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1" s="71"/>
      <c r="O531" s="78" t="s">
        <v>178</v>
      </c>
      <c r="P531" s="80">
        <v>44300.39344907407</v>
      </c>
      <c r="Q531" s="78" t="s">
        <v>863</v>
      </c>
      <c r="R531" s="81" t="s">
        <v>1095</v>
      </c>
      <c r="S531" s="78" t="s">
        <v>1183</v>
      </c>
      <c r="T531" s="78"/>
      <c r="U531" s="80">
        <v>44300.39344907407</v>
      </c>
      <c r="V531" s="81" t="s">
        <v>1604</v>
      </c>
      <c r="W531" s="78"/>
      <c r="X531" s="78"/>
      <c r="Y531" s="84" t="s">
        <v>2101</v>
      </c>
      <c r="Z531" s="78"/>
    </row>
    <row r="532" spans="1:26" ht="15">
      <c r="A532" s="63" t="s">
        <v>485</v>
      </c>
      <c r="B532" s="63" t="s">
        <v>485</v>
      </c>
      <c r="C532" s="64"/>
      <c r="D532" s="65"/>
      <c r="E532" s="66"/>
      <c r="F532" s="67"/>
      <c r="G532" s="64"/>
      <c r="H532" s="68" t="s">
        <v>178</v>
      </c>
      <c r="I532" s="69"/>
      <c r="J532" s="69"/>
      <c r="K532" s="34" t="s">
        <v>65</v>
      </c>
      <c r="L532" s="76">
        <v>532</v>
      </c>
      <c r="M5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2" s="71"/>
      <c r="O532" s="78" t="s">
        <v>178</v>
      </c>
      <c r="P532" s="80">
        <v>44300.39344907407</v>
      </c>
      <c r="Q532" s="78" t="s">
        <v>864</v>
      </c>
      <c r="R532" s="81" t="s">
        <v>1096</v>
      </c>
      <c r="S532" s="78" t="s">
        <v>1183</v>
      </c>
      <c r="T532" s="78"/>
      <c r="U532" s="80">
        <v>44300.39344907407</v>
      </c>
      <c r="V532" s="81" t="s">
        <v>1605</v>
      </c>
      <c r="W532" s="78"/>
      <c r="X532" s="78"/>
      <c r="Y532" s="84" t="s">
        <v>2102</v>
      </c>
      <c r="Z532" s="78"/>
    </row>
    <row r="533" spans="1:26" ht="15">
      <c r="A533" s="63" t="s">
        <v>485</v>
      </c>
      <c r="B533" s="63" t="s">
        <v>485</v>
      </c>
      <c r="C533" s="64"/>
      <c r="D533" s="65"/>
      <c r="E533" s="66"/>
      <c r="F533" s="67"/>
      <c r="G533" s="64"/>
      <c r="H533" s="68" t="s">
        <v>178</v>
      </c>
      <c r="I533" s="69"/>
      <c r="J533" s="69"/>
      <c r="K533" s="34" t="s">
        <v>65</v>
      </c>
      <c r="L533" s="76">
        <v>533</v>
      </c>
      <c r="M5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3" s="71"/>
      <c r="O533" s="78" t="s">
        <v>178</v>
      </c>
      <c r="P533" s="80">
        <v>44300.39346064815</v>
      </c>
      <c r="Q533" s="78" t="s">
        <v>865</v>
      </c>
      <c r="R533" s="81" t="s">
        <v>1097</v>
      </c>
      <c r="S533" s="78" t="s">
        <v>1183</v>
      </c>
      <c r="T533" s="78"/>
      <c r="U533" s="80">
        <v>44300.39346064815</v>
      </c>
      <c r="V533" s="81" t="s">
        <v>1606</v>
      </c>
      <c r="W533" s="78"/>
      <c r="X533" s="78"/>
      <c r="Y533" s="84" t="s">
        <v>2103</v>
      </c>
      <c r="Z533" s="78"/>
    </row>
    <row r="534" spans="1:26" ht="15">
      <c r="A534" s="63" t="s">
        <v>485</v>
      </c>
      <c r="B534" s="63" t="s">
        <v>485</v>
      </c>
      <c r="C534" s="64"/>
      <c r="D534" s="65"/>
      <c r="E534" s="66"/>
      <c r="F534" s="67"/>
      <c r="G534" s="64"/>
      <c r="H534" s="68" t="s">
        <v>178</v>
      </c>
      <c r="I534" s="69"/>
      <c r="J534" s="69"/>
      <c r="K534" s="34" t="s">
        <v>65</v>
      </c>
      <c r="L534" s="76">
        <v>534</v>
      </c>
      <c r="M5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4" s="71"/>
      <c r="O534" s="78" t="s">
        <v>178</v>
      </c>
      <c r="P534" s="80">
        <v>44300.39346064815</v>
      </c>
      <c r="Q534" s="78" t="s">
        <v>866</v>
      </c>
      <c r="R534" s="81" t="s">
        <v>1098</v>
      </c>
      <c r="S534" s="78" t="s">
        <v>1183</v>
      </c>
      <c r="T534" s="78"/>
      <c r="U534" s="80">
        <v>44300.39346064815</v>
      </c>
      <c r="V534" s="81" t="s">
        <v>1607</v>
      </c>
      <c r="W534" s="78"/>
      <c r="X534" s="78"/>
      <c r="Y534" s="84" t="s">
        <v>2104</v>
      </c>
      <c r="Z534" s="78"/>
    </row>
    <row r="535" spans="1:26" ht="15">
      <c r="A535" s="63" t="s">
        <v>485</v>
      </c>
      <c r="B535" s="63" t="s">
        <v>485</v>
      </c>
      <c r="C535" s="64"/>
      <c r="D535" s="65"/>
      <c r="E535" s="66"/>
      <c r="F535" s="67"/>
      <c r="G535" s="64"/>
      <c r="H535" s="68" t="s">
        <v>178</v>
      </c>
      <c r="I535" s="69"/>
      <c r="J535" s="69"/>
      <c r="K535" s="34" t="s">
        <v>65</v>
      </c>
      <c r="L535" s="76">
        <v>535</v>
      </c>
      <c r="M5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5" s="71"/>
      <c r="O535" s="78" t="s">
        <v>178</v>
      </c>
      <c r="P535" s="80">
        <v>44300.39346064815</v>
      </c>
      <c r="Q535" s="78" t="s">
        <v>867</v>
      </c>
      <c r="R535" s="81" t="s">
        <v>1099</v>
      </c>
      <c r="S535" s="78" t="s">
        <v>1183</v>
      </c>
      <c r="T535" s="78"/>
      <c r="U535" s="80">
        <v>44300.39346064815</v>
      </c>
      <c r="V535" s="81" t="s">
        <v>1608</v>
      </c>
      <c r="W535" s="78"/>
      <c r="X535" s="78"/>
      <c r="Y535" s="84" t="s">
        <v>2105</v>
      </c>
      <c r="Z535" s="78"/>
    </row>
    <row r="536" spans="1:26" ht="15">
      <c r="A536" s="63" t="s">
        <v>485</v>
      </c>
      <c r="B536" s="63" t="s">
        <v>485</v>
      </c>
      <c r="C536" s="64"/>
      <c r="D536" s="65"/>
      <c r="E536" s="66"/>
      <c r="F536" s="67"/>
      <c r="G536" s="64"/>
      <c r="H536" s="68" t="s">
        <v>178</v>
      </c>
      <c r="I536" s="69"/>
      <c r="J536" s="69"/>
      <c r="K536" s="34" t="s">
        <v>65</v>
      </c>
      <c r="L536" s="76">
        <v>536</v>
      </c>
      <c r="M5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6" s="71"/>
      <c r="O536" s="78" t="s">
        <v>178</v>
      </c>
      <c r="P536" s="80">
        <v>44300.43614583334</v>
      </c>
      <c r="Q536" s="78" t="s">
        <v>868</v>
      </c>
      <c r="R536" s="81" t="s">
        <v>1100</v>
      </c>
      <c r="S536" s="78" t="s">
        <v>1183</v>
      </c>
      <c r="T536" s="78"/>
      <c r="U536" s="80">
        <v>44300.43614583334</v>
      </c>
      <c r="V536" s="81" t="s">
        <v>1609</v>
      </c>
      <c r="W536" s="78"/>
      <c r="X536" s="78"/>
      <c r="Y536" s="84" t="s">
        <v>2106</v>
      </c>
      <c r="Z536" s="78"/>
    </row>
    <row r="537" spans="1:26" ht="15">
      <c r="A537" s="63" t="s">
        <v>485</v>
      </c>
      <c r="B537" s="63" t="s">
        <v>485</v>
      </c>
      <c r="C537" s="64"/>
      <c r="D537" s="65"/>
      <c r="E537" s="66"/>
      <c r="F537" s="67"/>
      <c r="G537" s="64"/>
      <c r="H537" s="68" t="s">
        <v>178</v>
      </c>
      <c r="I537" s="69"/>
      <c r="J537" s="69"/>
      <c r="K537" s="34" t="s">
        <v>65</v>
      </c>
      <c r="L537" s="76">
        <v>537</v>
      </c>
      <c r="M5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7" s="71"/>
      <c r="O537" s="78" t="s">
        <v>178</v>
      </c>
      <c r="P537" s="80">
        <v>44300.43614583334</v>
      </c>
      <c r="Q537" s="78" t="s">
        <v>869</v>
      </c>
      <c r="R537" s="81" t="s">
        <v>1101</v>
      </c>
      <c r="S537" s="78" t="s">
        <v>1183</v>
      </c>
      <c r="T537" s="78"/>
      <c r="U537" s="80">
        <v>44300.43614583334</v>
      </c>
      <c r="V537" s="81" t="s">
        <v>1610</v>
      </c>
      <c r="W537" s="78"/>
      <c r="X537" s="78"/>
      <c r="Y537" s="84" t="s">
        <v>2107</v>
      </c>
      <c r="Z537" s="78"/>
    </row>
    <row r="538" spans="1:26" ht="15">
      <c r="A538" s="63" t="s">
        <v>485</v>
      </c>
      <c r="B538" s="63" t="s">
        <v>485</v>
      </c>
      <c r="C538" s="64"/>
      <c r="D538" s="65"/>
      <c r="E538" s="66"/>
      <c r="F538" s="67"/>
      <c r="G538" s="64"/>
      <c r="H538" s="68" t="s">
        <v>178</v>
      </c>
      <c r="I538" s="69"/>
      <c r="J538" s="69"/>
      <c r="K538" s="34" t="s">
        <v>65</v>
      </c>
      <c r="L538" s="76">
        <v>538</v>
      </c>
      <c r="M5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8" s="71"/>
      <c r="O538" s="78" t="s">
        <v>178</v>
      </c>
      <c r="P538" s="80">
        <v>44300.6021412037</v>
      </c>
      <c r="Q538" s="78" t="s">
        <v>870</v>
      </c>
      <c r="R538" s="81" t="s">
        <v>1102</v>
      </c>
      <c r="S538" s="78" t="s">
        <v>1183</v>
      </c>
      <c r="T538" s="78"/>
      <c r="U538" s="80">
        <v>44300.6021412037</v>
      </c>
      <c r="V538" s="81" t="s">
        <v>1611</v>
      </c>
      <c r="W538" s="78"/>
      <c r="X538" s="78"/>
      <c r="Y538" s="84" t="s">
        <v>2108</v>
      </c>
      <c r="Z538" s="78"/>
    </row>
    <row r="539" spans="1:26" ht="15">
      <c r="A539" s="63" t="s">
        <v>485</v>
      </c>
      <c r="B539" s="63" t="s">
        <v>485</v>
      </c>
      <c r="C539" s="64"/>
      <c r="D539" s="65"/>
      <c r="E539" s="66"/>
      <c r="F539" s="67"/>
      <c r="G539" s="64"/>
      <c r="H539" s="68" t="s">
        <v>178</v>
      </c>
      <c r="I539" s="69"/>
      <c r="J539" s="69"/>
      <c r="K539" s="34" t="s">
        <v>65</v>
      </c>
      <c r="L539" s="76">
        <v>539</v>
      </c>
      <c r="M5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9" s="71"/>
      <c r="O539" s="78" t="s">
        <v>178</v>
      </c>
      <c r="P539" s="80">
        <v>44300.6021412037</v>
      </c>
      <c r="Q539" s="78" t="s">
        <v>871</v>
      </c>
      <c r="R539" s="81" t="s">
        <v>1103</v>
      </c>
      <c r="S539" s="78" t="s">
        <v>1183</v>
      </c>
      <c r="T539" s="78"/>
      <c r="U539" s="80">
        <v>44300.6021412037</v>
      </c>
      <c r="V539" s="81" t="s">
        <v>1612</v>
      </c>
      <c r="W539" s="78"/>
      <c r="X539" s="78"/>
      <c r="Y539" s="84" t="s">
        <v>2109</v>
      </c>
      <c r="Z539" s="78"/>
    </row>
    <row r="540" spans="1:26" ht="15">
      <c r="A540" s="63" t="s">
        <v>485</v>
      </c>
      <c r="B540" s="63" t="s">
        <v>485</v>
      </c>
      <c r="C540" s="64"/>
      <c r="D540" s="65"/>
      <c r="E540" s="66"/>
      <c r="F540" s="67"/>
      <c r="G540" s="64"/>
      <c r="H540" s="68" t="s">
        <v>178</v>
      </c>
      <c r="I540" s="69"/>
      <c r="J540" s="69"/>
      <c r="K540" s="34" t="s">
        <v>65</v>
      </c>
      <c r="L540" s="76">
        <v>540</v>
      </c>
      <c r="M5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0" s="71"/>
      <c r="O540" s="78" t="s">
        <v>178</v>
      </c>
      <c r="P540" s="80">
        <v>44301.34899305556</v>
      </c>
      <c r="Q540" s="78" t="s">
        <v>872</v>
      </c>
      <c r="R540" s="81" t="s">
        <v>1104</v>
      </c>
      <c r="S540" s="78" t="s">
        <v>1183</v>
      </c>
      <c r="T540" s="78"/>
      <c r="U540" s="80">
        <v>44301.34899305556</v>
      </c>
      <c r="V540" s="81" t="s">
        <v>1613</v>
      </c>
      <c r="W540" s="78"/>
      <c r="X540" s="78"/>
      <c r="Y540" s="84" t="s">
        <v>2110</v>
      </c>
      <c r="Z540" s="78"/>
    </row>
    <row r="541" spans="1:26" ht="15">
      <c r="A541" s="63" t="s">
        <v>485</v>
      </c>
      <c r="B541" s="63" t="s">
        <v>485</v>
      </c>
      <c r="C541" s="64"/>
      <c r="D541" s="65"/>
      <c r="E541" s="66"/>
      <c r="F541" s="67"/>
      <c r="G541" s="64"/>
      <c r="H541" s="68" t="s">
        <v>178</v>
      </c>
      <c r="I541" s="69"/>
      <c r="J541" s="69"/>
      <c r="K541" s="34" t="s">
        <v>65</v>
      </c>
      <c r="L541" s="76">
        <v>541</v>
      </c>
      <c r="M5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1" s="71"/>
      <c r="O541" s="78" t="s">
        <v>178</v>
      </c>
      <c r="P541" s="80">
        <v>44301.390648148146</v>
      </c>
      <c r="Q541" s="78" t="s">
        <v>873</v>
      </c>
      <c r="R541" s="81" t="s">
        <v>1105</v>
      </c>
      <c r="S541" s="78" t="s">
        <v>1183</v>
      </c>
      <c r="T541" s="78"/>
      <c r="U541" s="80">
        <v>44301.390648148146</v>
      </c>
      <c r="V541" s="81" t="s">
        <v>1614</v>
      </c>
      <c r="W541" s="78"/>
      <c r="X541" s="78"/>
      <c r="Y541" s="84" t="s">
        <v>2111</v>
      </c>
      <c r="Z541" s="78"/>
    </row>
    <row r="542" spans="1:26" ht="15">
      <c r="A542" s="63" t="s">
        <v>485</v>
      </c>
      <c r="B542" s="63" t="s">
        <v>485</v>
      </c>
      <c r="C542" s="64"/>
      <c r="D542" s="65"/>
      <c r="E542" s="66"/>
      <c r="F542" s="67"/>
      <c r="G542" s="64"/>
      <c r="H542" s="68" t="s">
        <v>178</v>
      </c>
      <c r="I542" s="69"/>
      <c r="J542" s="69"/>
      <c r="K542" s="34" t="s">
        <v>65</v>
      </c>
      <c r="L542" s="76">
        <v>542</v>
      </c>
      <c r="M5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2" s="71"/>
      <c r="O542" s="78" t="s">
        <v>178</v>
      </c>
      <c r="P542" s="80">
        <v>44301.39065972222</v>
      </c>
      <c r="Q542" s="78" t="s">
        <v>874</v>
      </c>
      <c r="R542" s="81" t="s">
        <v>1106</v>
      </c>
      <c r="S542" s="78" t="s">
        <v>1183</v>
      </c>
      <c r="T542" s="78"/>
      <c r="U542" s="80">
        <v>44301.39065972222</v>
      </c>
      <c r="V542" s="81" t="s">
        <v>1615</v>
      </c>
      <c r="W542" s="78"/>
      <c r="X542" s="78"/>
      <c r="Y542" s="84" t="s">
        <v>2112</v>
      </c>
      <c r="Z542" s="78"/>
    </row>
    <row r="543" spans="1:26" ht="15">
      <c r="A543" s="63" t="s">
        <v>485</v>
      </c>
      <c r="B543" s="63" t="s">
        <v>485</v>
      </c>
      <c r="C543" s="64"/>
      <c r="D543" s="65"/>
      <c r="E543" s="66"/>
      <c r="F543" s="67"/>
      <c r="G543" s="64"/>
      <c r="H543" s="68" t="s">
        <v>178</v>
      </c>
      <c r="I543" s="69"/>
      <c r="J543" s="69"/>
      <c r="K543" s="34" t="s">
        <v>65</v>
      </c>
      <c r="L543" s="76">
        <v>543</v>
      </c>
      <c r="M5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3" s="71"/>
      <c r="O543" s="78" t="s">
        <v>178</v>
      </c>
      <c r="P543" s="80">
        <v>44301.433020833334</v>
      </c>
      <c r="Q543" s="78" t="s">
        <v>875</v>
      </c>
      <c r="R543" s="81" t="s">
        <v>1107</v>
      </c>
      <c r="S543" s="78" t="s">
        <v>1183</v>
      </c>
      <c r="T543" s="78"/>
      <c r="U543" s="80">
        <v>44301.433020833334</v>
      </c>
      <c r="V543" s="81" t="s">
        <v>1616</v>
      </c>
      <c r="W543" s="78"/>
      <c r="X543" s="78"/>
      <c r="Y543" s="84" t="s">
        <v>2113</v>
      </c>
      <c r="Z543" s="78"/>
    </row>
    <row r="544" spans="1:26" ht="15">
      <c r="A544" s="63" t="s">
        <v>485</v>
      </c>
      <c r="B544" s="63" t="s">
        <v>485</v>
      </c>
      <c r="C544" s="64"/>
      <c r="D544" s="65"/>
      <c r="E544" s="66"/>
      <c r="F544" s="67"/>
      <c r="G544" s="64"/>
      <c r="H544" s="68" t="s">
        <v>178</v>
      </c>
      <c r="I544" s="69"/>
      <c r="J544" s="69"/>
      <c r="K544" s="34" t="s">
        <v>65</v>
      </c>
      <c r="L544" s="76">
        <v>544</v>
      </c>
      <c r="M5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4" s="71"/>
      <c r="O544" s="78" t="s">
        <v>178</v>
      </c>
      <c r="P544" s="80">
        <v>44301.474328703705</v>
      </c>
      <c r="Q544" s="78" t="s">
        <v>876</v>
      </c>
      <c r="R544" s="81" t="s">
        <v>1108</v>
      </c>
      <c r="S544" s="78" t="s">
        <v>1169</v>
      </c>
      <c r="T544" s="78"/>
      <c r="U544" s="80">
        <v>44301.474328703705</v>
      </c>
      <c r="V544" s="81" t="s">
        <v>1617</v>
      </c>
      <c r="W544" s="78"/>
      <c r="X544" s="78"/>
      <c r="Y544" s="84" t="s">
        <v>2114</v>
      </c>
      <c r="Z544" s="78"/>
    </row>
    <row r="545" spans="1:26" ht="15">
      <c r="A545" s="63" t="s">
        <v>485</v>
      </c>
      <c r="B545" s="63" t="s">
        <v>485</v>
      </c>
      <c r="C545" s="64"/>
      <c r="D545" s="65"/>
      <c r="E545" s="66"/>
      <c r="F545" s="67"/>
      <c r="G545" s="64"/>
      <c r="H545" s="68" t="s">
        <v>178</v>
      </c>
      <c r="I545" s="69"/>
      <c r="J545" s="69"/>
      <c r="K545" s="34" t="s">
        <v>65</v>
      </c>
      <c r="L545" s="76">
        <v>545</v>
      </c>
      <c r="M5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5" s="71"/>
      <c r="O545" s="78" t="s">
        <v>178</v>
      </c>
      <c r="P545" s="80">
        <v>44301.55907407407</v>
      </c>
      <c r="Q545" s="78" t="s">
        <v>877</v>
      </c>
      <c r="R545" s="81" t="s">
        <v>1109</v>
      </c>
      <c r="S545" s="78" t="s">
        <v>1183</v>
      </c>
      <c r="T545" s="78"/>
      <c r="U545" s="80">
        <v>44301.55907407407</v>
      </c>
      <c r="V545" s="81" t="s">
        <v>1618</v>
      </c>
      <c r="W545" s="78"/>
      <c r="X545" s="78"/>
      <c r="Y545" s="84" t="s">
        <v>2115</v>
      </c>
      <c r="Z545" s="78"/>
    </row>
    <row r="546" spans="1:26" ht="15">
      <c r="A546" s="63" t="s">
        <v>485</v>
      </c>
      <c r="B546" s="63" t="s">
        <v>485</v>
      </c>
      <c r="C546" s="64"/>
      <c r="D546" s="65"/>
      <c r="E546" s="66"/>
      <c r="F546" s="67"/>
      <c r="G546" s="64"/>
      <c r="H546" s="68" t="s">
        <v>178</v>
      </c>
      <c r="I546" s="69"/>
      <c r="J546" s="69"/>
      <c r="K546" s="34" t="s">
        <v>65</v>
      </c>
      <c r="L546" s="76">
        <v>546</v>
      </c>
      <c r="M5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6" s="71"/>
      <c r="O546" s="78" t="s">
        <v>178</v>
      </c>
      <c r="P546" s="80">
        <v>44301.55908564815</v>
      </c>
      <c r="Q546" s="78" t="s">
        <v>878</v>
      </c>
      <c r="R546" s="81" t="s">
        <v>1110</v>
      </c>
      <c r="S546" s="78" t="s">
        <v>1183</v>
      </c>
      <c r="T546" s="78"/>
      <c r="U546" s="80">
        <v>44301.55908564815</v>
      </c>
      <c r="V546" s="81" t="s">
        <v>1619</v>
      </c>
      <c r="W546" s="78"/>
      <c r="X546" s="78"/>
      <c r="Y546" s="84" t="s">
        <v>2116</v>
      </c>
      <c r="Z546" s="78"/>
    </row>
    <row r="547" spans="1:26" ht="15">
      <c r="A547" s="63" t="s">
        <v>485</v>
      </c>
      <c r="B547" s="63" t="s">
        <v>485</v>
      </c>
      <c r="C547" s="64"/>
      <c r="D547" s="65"/>
      <c r="E547" s="66"/>
      <c r="F547" s="67"/>
      <c r="G547" s="64"/>
      <c r="H547" s="68" t="s">
        <v>178</v>
      </c>
      <c r="I547" s="69"/>
      <c r="J547" s="69"/>
      <c r="K547" s="34" t="s">
        <v>65</v>
      </c>
      <c r="L547" s="76">
        <v>547</v>
      </c>
      <c r="M5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7" s="71"/>
      <c r="O547" s="78" t="s">
        <v>178</v>
      </c>
      <c r="P547" s="80">
        <v>44301.642384259256</v>
      </c>
      <c r="Q547" s="78" t="s">
        <v>879</v>
      </c>
      <c r="R547" s="81" t="s">
        <v>1111</v>
      </c>
      <c r="S547" s="78" t="s">
        <v>1169</v>
      </c>
      <c r="T547" s="78"/>
      <c r="U547" s="80">
        <v>44301.642384259256</v>
      </c>
      <c r="V547" s="81" t="s">
        <v>1620</v>
      </c>
      <c r="W547" s="78"/>
      <c r="X547" s="78"/>
      <c r="Y547" s="84" t="s">
        <v>2117</v>
      </c>
      <c r="Z547" s="78"/>
    </row>
    <row r="548" spans="1:26" ht="15">
      <c r="A548" s="63" t="s">
        <v>485</v>
      </c>
      <c r="B548" s="63" t="s">
        <v>485</v>
      </c>
      <c r="C548" s="64"/>
      <c r="D548" s="65"/>
      <c r="E548" s="66"/>
      <c r="F548" s="67"/>
      <c r="G548" s="64"/>
      <c r="H548" s="68" t="s">
        <v>178</v>
      </c>
      <c r="I548" s="69"/>
      <c r="J548" s="69"/>
      <c r="K548" s="34" t="s">
        <v>65</v>
      </c>
      <c r="L548" s="76">
        <v>548</v>
      </c>
      <c r="M5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8" s="71"/>
      <c r="O548" s="78" t="s">
        <v>178</v>
      </c>
      <c r="P548" s="80">
        <v>44301.64239583333</v>
      </c>
      <c r="Q548" s="78" t="s">
        <v>880</v>
      </c>
      <c r="R548" s="81" t="s">
        <v>1112</v>
      </c>
      <c r="S548" s="78" t="s">
        <v>1183</v>
      </c>
      <c r="T548" s="78"/>
      <c r="U548" s="80">
        <v>44301.64239583333</v>
      </c>
      <c r="V548" s="81" t="s">
        <v>1621</v>
      </c>
      <c r="W548" s="78"/>
      <c r="X548" s="78"/>
      <c r="Y548" s="84" t="s">
        <v>2118</v>
      </c>
      <c r="Z548" s="78"/>
    </row>
    <row r="549" spans="1:26" ht="15">
      <c r="A549" s="63" t="s">
        <v>485</v>
      </c>
      <c r="B549" s="63" t="s">
        <v>485</v>
      </c>
      <c r="C549" s="64"/>
      <c r="D549" s="65"/>
      <c r="E549" s="66"/>
      <c r="F549" s="67"/>
      <c r="G549" s="64"/>
      <c r="H549" s="68" t="s">
        <v>178</v>
      </c>
      <c r="I549" s="69"/>
      <c r="J549" s="69"/>
      <c r="K549" s="34" t="s">
        <v>65</v>
      </c>
      <c r="L549" s="76">
        <v>549</v>
      </c>
      <c r="M5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9" s="71"/>
      <c r="O549" s="78" t="s">
        <v>178</v>
      </c>
      <c r="P549" s="80">
        <v>44301.89030092592</v>
      </c>
      <c r="Q549" s="78" t="s">
        <v>881</v>
      </c>
      <c r="R549" s="81" t="s">
        <v>1113</v>
      </c>
      <c r="S549" s="78" t="s">
        <v>1183</v>
      </c>
      <c r="T549" s="78"/>
      <c r="U549" s="80">
        <v>44301.89030092592</v>
      </c>
      <c r="V549" s="81" t="s">
        <v>1622</v>
      </c>
      <c r="W549" s="78"/>
      <c r="X549" s="78"/>
      <c r="Y549" s="84" t="s">
        <v>2119</v>
      </c>
      <c r="Z549" s="78"/>
    </row>
    <row r="550" spans="1:26" ht="15">
      <c r="A550" s="63" t="s">
        <v>485</v>
      </c>
      <c r="B550" s="63" t="s">
        <v>485</v>
      </c>
      <c r="C550" s="64"/>
      <c r="D550" s="65"/>
      <c r="E550" s="66"/>
      <c r="F550" s="67"/>
      <c r="G550" s="64"/>
      <c r="H550" s="68" t="s">
        <v>178</v>
      </c>
      <c r="I550" s="69"/>
      <c r="J550" s="69"/>
      <c r="K550" s="34" t="s">
        <v>65</v>
      </c>
      <c r="L550" s="76">
        <v>550</v>
      </c>
      <c r="M5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0" s="71"/>
      <c r="O550" s="78" t="s">
        <v>178</v>
      </c>
      <c r="P550" s="80">
        <v>44302.30315972222</v>
      </c>
      <c r="Q550" s="78" t="s">
        <v>882</v>
      </c>
      <c r="R550" s="81" t="s">
        <v>1114</v>
      </c>
      <c r="S550" s="78" t="s">
        <v>1183</v>
      </c>
      <c r="T550" s="78"/>
      <c r="U550" s="80">
        <v>44302.30315972222</v>
      </c>
      <c r="V550" s="81" t="s">
        <v>1623</v>
      </c>
      <c r="W550" s="78"/>
      <c r="X550" s="78"/>
      <c r="Y550" s="84" t="s">
        <v>2120</v>
      </c>
      <c r="Z550" s="78"/>
    </row>
    <row r="551" spans="1:26" ht="15">
      <c r="A551" s="63" t="s">
        <v>485</v>
      </c>
      <c r="B551" s="63" t="s">
        <v>485</v>
      </c>
      <c r="C551" s="64"/>
      <c r="D551" s="65"/>
      <c r="E551" s="66"/>
      <c r="F551" s="67"/>
      <c r="G551" s="64"/>
      <c r="H551" s="68" t="s">
        <v>178</v>
      </c>
      <c r="I551" s="69"/>
      <c r="J551" s="69"/>
      <c r="K551" s="34" t="s">
        <v>65</v>
      </c>
      <c r="L551" s="76">
        <v>551</v>
      </c>
      <c r="M5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1" s="71"/>
      <c r="O551" s="78" t="s">
        <v>178</v>
      </c>
      <c r="P551" s="80">
        <v>44302.3031712963</v>
      </c>
      <c r="Q551" s="78" t="s">
        <v>883</v>
      </c>
      <c r="R551" s="81" t="s">
        <v>1115</v>
      </c>
      <c r="S551" s="78" t="s">
        <v>1183</v>
      </c>
      <c r="T551" s="78"/>
      <c r="U551" s="80">
        <v>44302.3031712963</v>
      </c>
      <c r="V551" s="81" t="s">
        <v>1624</v>
      </c>
      <c r="W551" s="78"/>
      <c r="X551" s="78"/>
      <c r="Y551" s="84" t="s">
        <v>2121</v>
      </c>
      <c r="Z551" s="78"/>
    </row>
    <row r="552" spans="1:26" ht="15">
      <c r="A552" s="63" t="s">
        <v>485</v>
      </c>
      <c r="B552" s="63" t="s">
        <v>485</v>
      </c>
      <c r="C552" s="64"/>
      <c r="D552" s="65"/>
      <c r="E552" s="66"/>
      <c r="F552" s="67"/>
      <c r="G552" s="64"/>
      <c r="H552" s="68" t="s">
        <v>178</v>
      </c>
      <c r="I552" s="69"/>
      <c r="J552" s="69"/>
      <c r="K552" s="34" t="s">
        <v>65</v>
      </c>
      <c r="L552" s="76">
        <v>552</v>
      </c>
      <c r="M5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2" s="71"/>
      <c r="O552" s="78" t="s">
        <v>178</v>
      </c>
      <c r="P552" s="80">
        <v>44302.510787037034</v>
      </c>
      <c r="Q552" s="78" t="s">
        <v>884</v>
      </c>
      <c r="R552" s="81" t="s">
        <v>1116</v>
      </c>
      <c r="S552" s="78" t="s">
        <v>1169</v>
      </c>
      <c r="T552" s="78"/>
      <c r="U552" s="80">
        <v>44302.510787037034</v>
      </c>
      <c r="V552" s="81" t="s">
        <v>1625</v>
      </c>
      <c r="W552" s="78"/>
      <c r="X552" s="78"/>
      <c r="Y552" s="84" t="s">
        <v>2122</v>
      </c>
      <c r="Z552" s="78"/>
    </row>
    <row r="553" spans="1:26" ht="15">
      <c r="A553" s="63" t="s">
        <v>486</v>
      </c>
      <c r="B553" s="63" t="s">
        <v>487</v>
      </c>
      <c r="C553" s="64"/>
      <c r="D553" s="65"/>
      <c r="E553" s="66"/>
      <c r="F553" s="67"/>
      <c r="G553" s="64"/>
      <c r="H553" s="68" t="s">
        <v>633</v>
      </c>
      <c r="I553" s="69"/>
      <c r="J553" s="69"/>
      <c r="K553" s="34" t="s">
        <v>66</v>
      </c>
      <c r="L553" s="76">
        <v>553</v>
      </c>
      <c r="M5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3" s="71"/>
      <c r="O553" s="78" t="s">
        <v>633</v>
      </c>
      <c r="P553" s="80">
        <v>44301.91527777778</v>
      </c>
      <c r="Q553" s="78" t="s">
        <v>885</v>
      </c>
      <c r="R553" s="81" t="s">
        <v>1117</v>
      </c>
      <c r="S553" s="78" t="s">
        <v>1169</v>
      </c>
      <c r="T553" s="78"/>
      <c r="U553" s="80">
        <v>44301.91527777778</v>
      </c>
      <c r="V553" s="81" t="s">
        <v>1626</v>
      </c>
      <c r="W553" s="78"/>
      <c r="X553" s="78"/>
      <c r="Y553" s="84" t="s">
        <v>2123</v>
      </c>
      <c r="Z553" s="78"/>
    </row>
    <row r="554" spans="1:26" ht="28.8">
      <c r="A554" s="63" t="s">
        <v>487</v>
      </c>
      <c r="B554" s="63" t="s">
        <v>486</v>
      </c>
      <c r="C554" s="64"/>
      <c r="D554" s="65"/>
      <c r="E554" s="66"/>
      <c r="F554" s="67"/>
      <c r="G554" s="64"/>
      <c r="H554" s="50" t="s">
        <v>633</v>
      </c>
      <c r="I554" s="69"/>
      <c r="J554" s="69"/>
      <c r="K554" s="34" t="s">
        <v>66</v>
      </c>
      <c r="L554" s="76">
        <v>554</v>
      </c>
      <c r="M5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4" s="71"/>
      <c r="O554" s="78" t="s">
        <v>633</v>
      </c>
      <c r="P554" s="80">
        <v>44302.54806712963</v>
      </c>
      <c r="Q554" s="78" t="s">
        <v>886</v>
      </c>
      <c r="R554" s="78"/>
      <c r="S554" s="78"/>
      <c r="T554" s="78"/>
      <c r="U554" s="80">
        <v>44302.54806712963</v>
      </c>
      <c r="V554" s="81" t="s">
        <v>1627</v>
      </c>
      <c r="W554" s="78"/>
      <c r="X554" s="78"/>
      <c r="Y554" s="84" t="s">
        <v>2124</v>
      </c>
      <c r="Z554" s="78"/>
    </row>
    <row r="555" spans="1:26" ht="15">
      <c r="A555" s="63" t="s">
        <v>430</v>
      </c>
      <c r="B555" s="63" t="s">
        <v>488</v>
      </c>
      <c r="C555" s="64"/>
      <c r="D555" s="65"/>
      <c r="E555" s="66"/>
      <c r="F555" s="67"/>
      <c r="G555" s="64"/>
      <c r="H555" s="68" t="s">
        <v>633</v>
      </c>
      <c r="I555" s="69"/>
      <c r="J555" s="69"/>
      <c r="K555" s="34" t="s">
        <v>66</v>
      </c>
      <c r="L555" s="76">
        <v>555</v>
      </c>
      <c r="M5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5" s="71"/>
      <c r="O555" s="78" t="s">
        <v>633</v>
      </c>
      <c r="P555" s="80">
        <v>44299.43533564815</v>
      </c>
      <c r="Q555" s="78" t="s">
        <v>792</v>
      </c>
      <c r="R555" s="81" t="s">
        <v>1040</v>
      </c>
      <c r="S555" s="78" t="s">
        <v>1169</v>
      </c>
      <c r="T555" s="78"/>
      <c r="U555" s="80">
        <v>44299.43533564815</v>
      </c>
      <c r="V555" s="81" t="s">
        <v>1516</v>
      </c>
      <c r="W555" s="78"/>
      <c r="X555" s="78"/>
      <c r="Y555" s="84" t="s">
        <v>2013</v>
      </c>
      <c r="Z555" s="78"/>
    </row>
    <row r="556" spans="1:26" ht="15">
      <c r="A556" s="63" t="s">
        <v>432</v>
      </c>
      <c r="B556" s="63" t="s">
        <v>430</v>
      </c>
      <c r="C556" s="64"/>
      <c r="D556" s="65"/>
      <c r="E556" s="66"/>
      <c r="F556" s="67"/>
      <c r="G556" s="64"/>
      <c r="H556" s="68" t="s">
        <v>633</v>
      </c>
      <c r="I556" s="69"/>
      <c r="J556" s="69"/>
      <c r="K556" s="34" t="s">
        <v>65</v>
      </c>
      <c r="L556" s="76">
        <v>556</v>
      </c>
      <c r="M5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6" s="71"/>
      <c r="O556" s="78" t="s">
        <v>633</v>
      </c>
      <c r="P556" s="80">
        <v>44299.452673611115</v>
      </c>
      <c r="Q556" s="78" t="s">
        <v>793</v>
      </c>
      <c r="R556" s="78"/>
      <c r="S556" s="78"/>
      <c r="T556" s="78"/>
      <c r="U556" s="80">
        <v>44299.452673611115</v>
      </c>
      <c r="V556" s="81" t="s">
        <v>1518</v>
      </c>
      <c r="W556" s="78"/>
      <c r="X556" s="78"/>
      <c r="Y556" s="84" t="s">
        <v>2015</v>
      </c>
      <c r="Z556" s="78"/>
    </row>
    <row r="557" spans="1:26" ht="28.8">
      <c r="A557" s="63" t="s">
        <v>488</v>
      </c>
      <c r="B557" s="63" t="s">
        <v>430</v>
      </c>
      <c r="C557" s="64"/>
      <c r="D557" s="65"/>
      <c r="E557" s="66"/>
      <c r="F557" s="67"/>
      <c r="G557" s="64"/>
      <c r="H557" s="50" t="s">
        <v>633</v>
      </c>
      <c r="I557" s="69"/>
      <c r="J557" s="69"/>
      <c r="K557" s="34" t="s">
        <v>66</v>
      </c>
      <c r="L557" s="76">
        <v>557</v>
      </c>
      <c r="M5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7" s="71"/>
      <c r="O557" s="78" t="s">
        <v>633</v>
      </c>
      <c r="P557" s="80">
        <v>44299.4375462963</v>
      </c>
      <c r="Q557" s="78" t="s">
        <v>887</v>
      </c>
      <c r="R557" s="78" t="s">
        <v>1118</v>
      </c>
      <c r="S557" s="78" t="s">
        <v>1184</v>
      </c>
      <c r="T557" s="78" t="s">
        <v>1186</v>
      </c>
      <c r="U557" s="80">
        <v>44299.4375462963</v>
      </c>
      <c r="V557" s="81" t="s">
        <v>1628</v>
      </c>
      <c r="W557" s="78"/>
      <c r="X557" s="78"/>
      <c r="Y557" s="84" t="s">
        <v>2125</v>
      </c>
      <c r="Z557" s="78"/>
    </row>
    <row r="558" spans="1:26" ht="28.8">
      <c r="A558" s="63" t="s">
        <v>432</v>
      </c>
      <c r="B558" s="63" t="s">
        <v>535</v>
      </c>
      <c r="C558" s="64"/>
      <c r="D558" s="65"/>
      <c r="E558" s="66"/>
      <c r="F558" s="67"/>
      <c r="G558" s="64"/>
      <c r="H558" s="50" t="s">
        <v>633</v>
      </c>
      <c r="I558" s="69"/>
      <c r="J558" s="69"/>
      <c r="K558" s="34" t="s">
        <v>65</v>
      </c>
      <c r="L558" s="76">
        <v>558</v>
      </c>
      <c r="M5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8" s="71"/>
      <c r="O558" s="78" t="s">
        <v>633</v>
      </c>
      <c r="P558" s="80">
        <v>44299.59520833333</v>
      </c>
      <c r="Q558" s="78" t="s">
        <v>730</v>
      </c>
      <c r="R558" s="78"/>
      <c r="S558" s="78"/>
      <c r="T558" s="78" t="s">
        <v>1186</v>
      </c>
      <c r="U558" s="80">
        <v>44299.59520833333</v>
      </c>
      <c r="V558" s="81" t="s">
        <v>1629</v>
      </c>
      <c r="W558" s="78"/>
      <c r="X558" s="78"/>
      <c r="Y558" s="84" t="s">
        <v>2126</v>
      </c>
      <c r="Z558" s="78"/>
    </row>
    <row r="559" spans="1:26" ht="28.8">
      <c r="A559" s="63" t="s">
        <v>488</v>
      </c>
      <c r="B559" s="63" t="s">
        <v>535</v>
      </c>
      <c r="C559" s="64"/>
      <c r="D559" s="65"/>
      <c r="E559" s="66"/>
      <c r="F559" s="67"/>
      <c r="G559" s="64"/>
      <c r="H559" s="50" t="s">
        <v>633</v>
      </c>
      <c r="I559" s="69"/>
      <c r="J559" s="69"/>
      <c r="K559" s="34" t="s">
        <v>65</v>
      </c>
      <c r="L559" s="76">
        <v>559</v>
      </c>
      <c r="M5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9" s="71"/>
      <c r="O559" s="78" t="s">
        <v>633</v>
      </c>
      <c r="P559" s="80">
        <v>44299.59025462963</v>
      </c>
      <c r="Q559" s="78" t="s">
        <v>888</v>
      </c>
      <c r="R559" s="81" t="s">
        <v>1119</v>
      </c>
      <c r="S559" s="78" t="s">
        <v>1169</v>
      </c>
      <c r="T559" s="78" t="s">
        <v>1186</v>
      </c>
      <c r="U559" s="80">
        <v>44299.59025462963</v>
      </c>
      <c r="V559" s="81" t="s">
        <v>1630</v>
      </c>
      <c r="W559" s="78"/>
      <c r="X559" s="78"/>
      <c r="Y559" s="84" t="s">
        <v>2127</v>
      </c>
      <c r="Z559" s="78"/>
    </row>
    <row r="560" spans="1:26" ht="15">
      <c r="A560" s="63" t="s">
        <v>432</v>
      </c>
      <c r="B560" s="63" t="s">
        <v>488</v>
      </c>
      <c r="C560" s="64"/>
      <c r="D560" s="65"/>
      <c r="E560" s="66"/>
      <c r="F560" s="67"/>
      <c r="G560" s="64"/>
      <c r="H560" s="68" t="s">
        <v>633</v>
      </c>
      <c r="I560" s="69"/>
      <c r="J560" s="69"/>
      <c r="K560" s="34" t="s">
        <v>66</v>
      </c>
      <c r="L560" s="76">
        <v>560</v>
      </c>
      <c r="M5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0" s="71"/>
      <c r="O560" s="78" t="s">
        <v>633</v>
      </c>
      <c r="P560" s="80">
        <v>44296.537939814814</v>
      </c>
      <c r="Q560" s="78" t="s">
        <v>654</v>
      </c>
      <c r="R560" s="78"/>
      <c r="S560" s="78"/>
      <c r="T560" s="78" t="s">
        <v>1188</v>
      </c>
      <c r="U560" s="80">
        <v>44296.537939814814</v>
      </c>
      <c r="V560" s="81" t="s">
        <v>1631</v>
      </c>
      <c r="W560" s="78"/>
      <c r="X560" s="78"/>
      <c r="Y560" s="84" t="s">
        <v>2128</v>
      </c>
      <c r="Z560" s="78"/>
    </row>
    <row r="561" spans="1:26" ht="15">
      <c r="A561" s="63" t="s">
        <v>432</v>
      </c>
      <c r="B561" s="63" t="s">
        <v>488</v>
      </c>
      <c r="C561" s="64"/>
      <c r="D561" s="65"/>
      <c r="E561" s="66"/>
      <c r="F561" s="67"/>
      <c r="G561" s="64"/>
      <c r="H561" s="68" t="s">
        <v>633</v>
      </c>
      <c r="I561" s="69"/>
      <c r="J561" s="69"/>
      <c r="K561" s="34" t="s">
        <v>66</v>
      </c>
      <c r="L561" s="76">
        <v>561</v>
      </c>
      <c r="M5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1" s="71"/>
      <c r="O561" s="78" t="s">
        <v>633</v>
      </c>
      <c r="P561" s="80">
        <v>44298.27034722222</v>
      </c>
      <c r="Q561" s="78" t="s">
        <v>684</v>
      </c>
      <c r="R561" s="78"/>
      <c r="S561" s="78"/>
      <c r="T561" s="78"/>
      <c r="U561" s="80">
        <v>44298.27034722222</v>
      </c>
      <c r="V561" s="81" t="s">
        <v>1632</v>
      </c>
      <c r="W561" s="78"/>
      <c r="X561" s="78"/>
      <c r="Y561" s="84" t="s">
        <v>2129</v>
      </c>
      <c r="Z561" s="78"/>
    </row>
    <row r="562" spans="1:26" ht="15">
      <c r="A562" s="63" t="s">
        <v>432</v>
      </c>
      <c r="B562" s="63" t="s">
        <v>488</v>
      </c>
      <c r="C562" s="64"/>
      <c r="D562" s="65"/>
      <c r="E562" s="66"/>
      <c r="F562" s="67"/>
      <c r="G562" s="64"/>
      <c r="H562" s="68" t="s">
        <v>633</v>
      </c>
      <c r="I562" s="69"/>
      <c r="J562" s="69"/>
      <c r="K562" s="34" t="s">
        <v>66</v>
      </c>
      <c r="L562" s="76">
        <v>562</v>
      </c>
      <c r="M5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2" s="71"/>
      <c r="O562" s="78" t="s">
        <v>633</v>
      </c>
      <c r="P562" s="80">
        <v>44299.452673611115</v>
      </c>
      <c r="Q562" s="78" t="s">
        <v>793</v>
      </c>
      <c r="R562" s="78"/>
      <c r="S562" s="78"/>
      <c r="T562" s="78"/>
      <c r="U562" s="80">
        <v>44299.452673611115</v>
      </c>
      <c r="V562" s="81" t="s">
        <v>1518</v>
      </c>
      <c r="W562" s="78"/>
      <c r="X562" s="78"/>
      <c r="Y562" s="84" t="s">
        <v>2015</v>
      </c>
      <c r="Z562" s="78"/>
    </row>
    <row r="563" spans="1:26" ht="28.8">
      <c r="A563" s="63" t="s">
        <v>432</v>
      </c>
      <c r="B563" s="63" t="s">
        <v>488</v>
      </c>
      <c r="C563" s="64"/>
      <c r="D563" s="65"/>
      <c r="E563" s="66"/>
      <c r="F563" s="67"/>
      <c r="G563" s="64"/>
      <c r="H563" s="50" t="s">
        <v>633</v>
      </c>
      <c r="I563" s="69"/>
      <c r="J563" s="69"/>
      <c r="K563" s="34" t="s">
        <v>66</v>
      </c>
      <c r="L563" s="76">
        <v>563</v>
      </c>
      <c r="M5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3" s="71"/>
      <c r="O563" s="78" t="s">
        <v>633</v>
      </c>
      <c r="P563" s="80">
        <v>44299.59520833333</v>
      </c>
      <c r="Q563" s="78" t="s">
        <v>730</v>
      </c>
      <c r="R563" s="78"/>
      <c r="S563" s="78"/>
      <c r="T563" s="78" t="s">
        <v>1186</v>
      </c>
      <c r="U563" s="80">
        <v>44299.59520833333</v>
      </c>
      <c r="V563" s="81" t="s">
        <v>1629</v>
      </c>
      <c r="W563" s="78"/>
      <c r="X563" s="78"/>
      <c r="Y563" s="84" t="s">
        <v>2126</v>
      </c>
      <c r="Z563" s="78"/>
    </row>
    <row r="564" spans="1:26" ht="28.8">
      <c r="A564" s="63" t="s">
        <v>432</v>
      </c>
      <c r="B564" s="63" t="s">
        <v>491</v>
      </c>
      <c r="C564" s="64"/>
      <c r="D564" s="65"/>
      <c r="E564" s="66"/>
      <c r="F564" s="67"/>
      <c r="G564" s="64"/>
      <c r="H564" s="50" t="s">
        <v>633</v>
      </c>
      <c r="I564" s="69"/>
      <c r="J564" s="69"/>
      <c r="K564" s="34" t="s">
        <v>65</v>
      </c>
      <c r="L564" s="76">
        <v>564</v>
      </c>
      <c r="M5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4" s="71"/>
      <c r="O564" s="78" t="s">
        <v>633</v>
      </c>
      <c r="P564" s="80">
        <v>44301.30480324074</v>
      </c>
      <c r="Q564" s="78" t="s">
        <v>790</v>
      </c>
      <c r="R564" s="78"/>
      <c r="S564" s="78"/>
      <c r="T564" s="78"/>
      <c r="U564" s="80">
        <v>44301.30480324074</v>
      </c>
      <c r="V564" s="81" t="s">
        <v>1633</v>
      </c>
      <c r="W564" s="78"/>
      <c r="X564" s="78"/>
      <c r="Y564" s="84" t="s">
        <v>2130</v>
      </c>
      <c r="Z564" s="78"/>
    </row>
    <row r="565" spans="1:26" ht="15">
      <c r="A565" s="63" t="s">
        <v>489</v>
      </c>
      <c r="B565" s="63" t="s">
        <v>432</v>
      </c>
      <c r="C565" s="64"/>
      <c r="D565" s="65"/>
      <c r="E565" s="66"/>
      <c r="F565" s="67"/>
      <c r="G565" s="64"/>
      <c r="H565" s="68" t="s">
        <v>633</v>
      </c>
      <c r="I565" s="69"/>
      <c r="J565" s="69"/>
      <c r="K565" s="34" t="s">
        <v>65</v>
      </c>
      <c r="L565" s="76">
        <v>565</v>
      </c>
      <c r="M5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5" s="71"/>
      <c r="O565" s="78" t="s">
        <v>633</v>
      </c>
      <c r="P565" s="80">
        <v>44298.36001157408</v>
      </c>
      <c r="Q565" s="78" t="s">
        <v>684</v>
      </c>
      <c r="R565" s="78"/>
      <c r="S565" s="78"/>
      <c r="T565" s="78"/>
      <c r="U565" s="80">
        <v>44298.36001157408</v>
      </c>
      <c r="V565" s="81" t="s">
        <v>1634</v>
      </c>
      <c r="W565" s="78"/>
      <c r="X565" s="78"/>
      <c r="Y565" s="84" t="s">
        <v>2131</v>
      </c>
      <c r="Z565" s="78"/>
    </row>
    <row r="566" spans="1:26" ht="15">
      <c r="A566" s="63" t="s">
        <v>488</v>
      </c>
      <c r="B566" s="63" t="s">
        <v>432</v>
      </c>
      <c r="C566" s="64"/>
      <c r="D566" s="65"/>
      <c r="E566" s="66"/>
      <c r="F566" s="67"/>
      <c r="G566" s="64"/>
      <c r="H566" s="68" t="s">
        <v>633</v>
      </c>
      <c r="I566" s="69"/>
      <c r="J566" s="69"/>
      <c r="K566" s="34" t="s">
        <v>66</v>
      </c>
      <c r="L566" s="76">
        <v>566</v>
      </c>
      <c r="M5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6" s="71"/>
      <c r="O566" s="78" t="s">
        <v>633</v>
      </c>
      <c r="P566" s="80">
        <v>44298.257418981484</v>
      </c>
      <c r="Q566" s="78" t="s">
        <v>889</v>
      </c>
      <c r="R566" s="81" t="s">
        <v>1120</v>
      </c>
      <c r="S566" s="78" t="s">
        <v>1169</v>
      </c>
      <c r="T566" s="78"/>
      <c r="U566" s="80">
        <v>44298.257418981484</v>
      </c>
      <c r="V566" s="81" t="s">
        <v>1635</v>
      </c>
      <c r="W566" s="78"/>
      <c r="X566" s="78"/>
      <c r="Y566" s="84" t="s">
        <v>2132</v>
      </c>
      <c r="Z566" s="78"/>
    </row>
    <row r="567" spans="1:26" ht="15">
      <c r="A567" s="63" t="s">
        <v>490</v>
      </c>
      <c r="B567" s="63" t="s">
        <v>432</v>
      </c>
      <c r="C567" s="64"/>
      <c r="D567" s="65"/>
      <c r="E567" s="66"/>
      <c r="F567" s="67"/>
      <c r="G567" s="64"/>
      <c r="H567" s="68" t="s">
        <v>633</v>
      </c>
      <c r="I567" s="69"/>
      <c r="J567" s="69"/>
      <c r="K567" s="34" t="s">
        <v>65</v>
      </c>
      <c r="L567" s="76">
        <v>567</v>
      </c>
      <c r="M5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7" s="71"/>
      <c r="O567" s="78" t="s">
        <v>633</v>
      </c>
      <c r="P567" s="80">
        <v>44299.434594907405</v>
      </c>
      <c r="Q567" s="78" t="s">
        <v>890</v>
      </c>
      <c r="R567" s="81" t="s">
        <v>1121</v>
      </c>
      <c r="S567" s="78" t="s">
        <v>1169</v>
      </c>
      <c r="T567" s="78"/>
      <c r="U567" s="80">
        <v>44299.434594907405</v>
      </c>
      <c r="V567" s="81" t="s">
        <v>1636</v>
      </c>
      <c r="W567" s="78"/>
      <c r="X567" s="78"/>
      <c r="Y567" s="84" t="s">
        <v>2133</v>
      </c>
      <c r="Z567" s="78"/>
    </row>
    <row r="568" spans="1:26" ht="15">
      <c r="A568" s="63" t="s">
        <v>489</v>
      </c>
      <c r="B568" s="63" t="s">
        <v>488</v>
      </c>
      <c r="C568" s="64"/>
      <c r="D568" s="65"/>
      <c r="E568" s="66"/>
      <c r="F568" s="67"/>
      <c r="G568" s="64"/>
      <c r="H568" s="68" t="s">
        <v>633</v>
      </c>
      <c r="I568" s="69"/>
      <c r="J568" s="69"/>
      <c r="K568" s="34" t="s">
        <v>66</v>
      </c>
      <c r="L568" s="76">
        <v>568</v>
      </c>
      <c r="M5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8" s="71"/>
      <c r="O568" s="78" t="s">
        <v>633</v>
      </c>
      <c r="P568" s="80">
        <v>44298.36001157408</v>
      </c>
      <c r="Q568" s="78" t="s">
        <v>684</v>
      </c>
      <c r="R568" s="78"/>
      <c r="S568" s="78"/>
      <c r="T568" s="78"/>
      <c r="U568" s="80">
        <v>44298.36001157408</v>
      </c>
      <c r="V568" s="81" t="s">
        <v>1634</v>
      </c>
      <c r="W568" s="78"/>
      <c r="X568" s="78"/>
      <c r="Y568" s="84" t="s">
        <v>2131</v>
      </c>
      <c r="Z568" s="78"/>
    </row>
    <row r="569" spans="1:26" ht="15">
      <c r="A569" s="63" t="s">
        <v>489</v>
      </c>
      <c r="B569" s="63" t="s">
        <v>488</v>
      </c>
      <c r="C569" s="64"/>
      <c r="D569" s="65"/>
      <c r="E569" s="66"/>
      <c r="F569" s="67"/>
      <c r="G569" s="64"/>
      <c r="H569" s="68" t="s">
        <v>633</v>
      </c>
      <c r="I569" s="69"/>
      <c r="J569" s="69"/>
      <c r="K569" s="34" t="s">
        <v>66</v>
      </c>
      <c r="L569" s="76">
        <v>569</v>
      </c>
      <c r="M5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9" s="71"/>
      <c r="O569" s="78" t="s">
        <v>633</v>
      </c>
      <c r="P569" s="80">
        <v>44300.261099537034</v>
      </c>
      <c r="Q569" s="78" t="s">
        <v>754</v>
      </c>
      <c r="R569" s="78"/>
      <c r="S569" s="78"/>
      <c r="T569" s="78" t="s">
        <v>1186</v>
      </c>
      <c r="U569" s="80">
        <v>44300.261099537034</v>
      </c>
      <c r="V569" s="81" t="s">
        <v>1637</v>
      </c>
      <c r="W569" s="78"/>
      <c r="X569" s="78"/>
      <c r="Y569" s="84" t="s">
        <v>2134</v>
      </c>
      <c r="Z569" s="78"/>
    </row>
    <row r="570" spans="1:26" ht="15">
      <c r="A570" s="63" t="s">
        <v>489</v>
      </c>
      <c r="B570" s="63" t="s">
        <v>490</v>
      </c>
      <c r="C570" s="64"/>
      <c r="D570" s="65"/>
      <c r="E570" s="66"/>
      <c r="F570" s="67"/>
      <c r="G570" s="64"/>
      <c r="H570" s="68" t="s">
        <v>633</v>
      </c>
      <c r="I570" s="69"/>
      <c r="J570" s="69"/>
      <c r="K570" s="34" t="s">
        <v>66</v>
      </c>
      <c r="L570" s="76">
        <v>570</v>
      </c>
      <c r="M5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0" s="71"/>
      <c r="O570" s="78" t="s">
        <v>633</v>
      </c>
      <c r="P570" s="80">
        <v>44300.38260416667</v>
      </c>
      <c r="Q570" s="78" t="s">
        <v>756</v>
      </c>
      <c r="R570" s="78"/>
      <c r="S570" s="78"/>
      <c r="T570" s="78"/>
      <c r="U570" s="80">
        <v>44300.38260416667</v>
      </c>
      <c r="V570" s="81" t="s">
        <v>1638</v>
      </c>
      <c r="W570" s="78"/>
      <c r="X570" s="78"/>
      <c r="Y570" s="84" t="s">
        <v>2135</v>
      </c>
      <c r="Z570" s="78"/>
    </row>
    <row r="571" spans="1:26" ht="15">
      <c r="A571" s="63" t="s">
        <v>489</v>
      </c>
      <c r="B571" s="63" t="s">
        <v>491</v>
      </c>
      <c r="C571" s="64"/>
      <c r="D571" s="65"/>
      <c r="E571" s="66"/>
      <c r="F571" s="67"/>
      <c r="G571" s="64"/>
      <c r="H571" s="68" t="s">
        <v>633</v>
      </c>
      <c r="I571" s="69"/>
      <c r="J571" s="69"/>
      <c r="K571" s="34" t="s">
        <v>65</v>
      </c>
      <c r="L571" s="76">
        <v>571</v>
      </c>
      <c r="M5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1" s="71"/>
      <c r="O571" s="78" t="s">
        <v>633</v>
      </c>
      <c r="P571" s="80">
        <v>44301.57084490741</v>
      </c>
      <c r="Q571" s="78" t="s">
        <v>806</v>
      </c>
      <c r="R571" s="78"/>
      <c r="S571" s="78"/>
      <c r="T571" s="78" t="s">
        <v>1209</v>
      </c>
      <c r="U571" s="80">
        <v>44301.57084490741</v>
      </c>
      <c r="V571" s="81" t="s">
        <v>1639</v>
      </c>
      <c r="W571" s="78"/>
      <c r="X571" s="78"/>
      <c r="Y571" s="84" t="s">
        <v>2136</v>
      </c>
      <c r="Z571" s="78"/>
    </row>
    <row r="572" spans="1:26" ht="15">
      <c r="A572" s="63" t="s">
        <v>489</v>
      </c>
      <c r="B572" s="63" t="s">
        <v>488</v>
      </c>
      <c r="C572" s="64"/>
      <c r="D572" s="65"/>
      <c r="E572" s="66"/>
      <c r="F572" s="67"/>
      <c r="G572" s="64"/>
      <c r="H572" s="68" t="s">
        <v>633</v>
      </c>
      <c r="I572" s="69"/>
      <c r="J572" s="69"/>
      <c r="K572" s="34" t="s">
        <v>66</v>
      </c>
      <c r="L572" s="76">
        <v>572</v>
      </c>
      <c r="M5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2" s="71"/>
      <c r="O572" s="78" t="s">
        <v>633</v>
      </c>
      <c r="P572" s="80">
        <v>44301.57084490741</v>
      </c>
      <c r="Q572" s="78" t="s">
        <v>806</v>
      </c>
      <c r="R572" s="78"/>
      <c r="S572" s="78"/>
      <c r="T572" s="78" t="s">
        <v>1209</v>
      </c>
      <c r="U572" s="80">
        <v>44301.57084490741</v>
      </c>
      <c r="V572" s="81" t="s">
        <v>1639</v>
      </c>
      <c r="W572" s="78"/>
      <c r="X572" s="78"/>
      <c r="Y572" s="84" t="s">
        <v>2136</v>
      </c>
      <c r="Z572" s="78"/>
    </row>
    <row r="573" spans="1:26" ht="15">
      <c r="A573" s="63" t="s">
        <v>488</v>
      </c>
      <c r="B573" s="63" t="s">
        <v>489</v>
      </c>
      <c r="C573" s="64"/>
      <c r="D573" s="65"/>
      <c r="E573" s="66"/>
      <c r="F573" s="67"/>
      <c r="G573" s="64"/>
      <c r="H573" s="68" t="s">
        <v>633</v>
      </c>
      <c r="I573" s="69"/>
      <c r="J573" s="69"/>
      <c r="K573" s="34" t="s">
        <v>66</v>
      </c>
      <c r="L573" s="76">
        <v>573</v>
      </c>
      <c r="M5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3" s="71"/>
      <c r="O573" s="78" t="s">
        <v>633</v>
      </c>
      <c r="P573" s="80">
        <v>44300.251539351855</v>
      </c>
      <c r="Q573" s="78" t="s">
        <v>891</v>
      </c>
      <c r="R573" s="81" t="s">
        <v>1122</v>
      </c>
      <c r="S573" s="78" t="s">
        <v>1169</v>
      </c>
      <c r="T573" s="78" t="s">
        <v>1186</v>
      </c>
      <c r="U573" s="80">
        <v>44300.251539351855</v>
      </c>
      <c r="V573" s="81" t="s">
        <v>1640</v>
      </c>
      <c r="W573" s="78"/>
      <c r="X573" s="78"/>
      <c r="Y573" s="84" t="s">
        <v>2137</v>
      </c>
      <c r="Z573" s="78"/>
    </row>
    <row r="574" spans="1:26" ht="15">
      <c r="A574" s="63" t="s">
        <v>490</v>
      </c>
      <c r="B574" s="63" t="s">
        <v>489</v>
      </c>
      <c r="C574" s="64"/>
      <c r="D574" s="65"/>
      <c r="E574" s="66"/>
      <c r="F574" s="67"/>
      <c r="G574" s="64"/>
      <c r="H574" s="68" t="s">
        <v>633</v>
      </c>
      <c r="I574" s="69"/>
      <c r="J574" s="69"/>
      <c r="K574" s="34" t="s">
        <v>66</v>
      </c>
      <c r="L574" s="76">
        <v>574</v>
      </c>
      <c r="M5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4" s="71"/>
      <c r="O574" s="78" t="s">
        <v>633</v>
      </c>
      <c r="P574" s="80">
        <v>44300.26325231481</v>
      </c>
      <c r="Q574" s="78" t="s">
        <v>892</v>
      </c>
      <c r="R574" s="81" t="s">
        <v>1123</v>
      </c>
      <c r="S574" s="78" t="s">
        <v>1169</v>
      </c>
      <c r="T574" s="78"/>
      <c r="U574" s="80">
        <v>44300.26325231481</v>
      </c>
      <c r="V574" s="81" t="s">
        <v>1641</v>
      </c>
      <c r="W574" s="78"/>
      <c r="X574" s="78"/>
      <c r="Y574" s="84" t="s">
        <v>2138</v>
      </c>
      <c r="Z574" s="78"/>
    </row>
    <row r="575" spans="1:26" ht="15">
      <c r="A575" s="63" t="s">
        <v>491</v>
      </c>
      <c r="B575" s="63" t="s">
        <v>491</v>
      </c>
      <c r="C575" s="64"/>
      <c r="D575" s="65"/>
      <c r="E575" s="66"/>
      <c r="F575" s="67"/>
      <c r="G575" s="64"/>
      <c r="H575" s="50" t="s">
        <v>178</v>
      </c>
      <c r="I575" s="69"/>
      <c r="J575" s="69"/>
      <c r="K575" s="34" t="s">
        <v>65</v>
      </c>
      <c r="L575" s="76">
        <v>575</v>
      </c>
      <c r="M5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5" s="71"/>
      <c r="O575" s="78" t="s">
        <v>178</v>
      </c>
      <c r="P575" s="80">
        <v>44301.28196759259</v>
      </c>
      <c r="Q575" s="78" t="s">
        <v>893</v>
      </c>
      <c r="R575" s="81" t="s">
        <v>1124</v>
      </c>
      <c r="S575" s="78" t="s">
        <v>1169</v>
      </c>
      <c r="T575" s="78"/>
      <c r="U575" s="80">
        <v>44301.28196759259</v>
      </c>
      <c r="V575" s="81" t="s">
        <v>1642</v>
      </c>
      <c r="W575" s="78"/>
      <c r="X575" s="78"/>
      <c r="Y575" s="84" t="s">
        <v>2139</v>
      </c>
      <c r="Z575" s="78"/>
    </row>
    <row r="576" spans="1:26" ht="15">
      <c r="A576" s="63" t="s">
        <v>488</v>
      </c>
      <c r="B576" s="63" t="s">
        <v>491</v>
      </c>
      <c r="C576" s="64"/>
      <c r="D576" s="65"/>
      <c r="E576" s="66"/>
      <c r="F576" s="67"/>
      <c r="G576" s="64"/>
      <c r="H576" s="68" t="s">
        <v>633</v>
      </c>
      <c r="I576" s="69"/>
      <c r="J576" s="69"/>
      <c r="K576" s="34" t="s">
        <v>65</v>
      </c>
      <c r="L576" s="76">
        <v>576</v>
      </c>
      <c r="M5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6" s="71"/>
      <c r="O576" s="78" t="s">
        <v>633</v>
      </c>
      <c r="P576" s="80">
        <v>44301.27045138889</v>
      </c>
      <c r="Q576" s="78" t="s">
        <v>894</v>
      </c>
      <c r="R576" s="81" t="s">
        <v>1125</v>
      </c>
      <c r="S576" s="78" t="s">
        <v>1169</v>
      </c>
      <c r="T576" s="78" t="s">
        <v>1209</v>
      </c>
      <c r="U576" s="80">
        <v>44301.27045138889</v>
      </c>
      <c r="V576" s="81" t="s">
        <v>1643</v>
      </c>
      <c r="W576" s="78"/>
      <c r="X576" s="78"/>
      <c r="Y576" s="84" t="s">
        <v>2140</v>
      </c>
      <c r="Z576" s="78"/>
    </row>
    <row r="577" spans="1:26" ht="15">
      <c r="A577" s="63" t="s">
        <v>490</v>
      </c>
      <c r="B577" s="63" t="s">
        <v>491</v>
      </c>
      <c r="C577" s="64"/>
      <c r="D577" s="65"/>
      <c r="E577" s="66"/>
      <c r="F577" s="67"/>
      <c r="G577" s="64"/>
      <c r="H577" s="68" t="s">
        <v>633</v>
      </c>
      <c r="I577" s="69"/>
      <c r="J577" s="69"/>
      <c r="K577" s="34" t="s">
        <v>65</v>
      </c>
      <c r="L577" s="76">
        <v>577</v>
      </c>
      <c r="M5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7" s="71"/>
      <c r="O577" s="78" t="s">
        <v>633</v>
      </c>
      <c r="P577" s="80">
        <v>44301.277337962965</v>
      </c>
      <c r="Q577" s="78" t="s">
        <v>895</v>
      </c>
      <c r="R577" s="81" t="s">
        <v>1126</v>
      </c>
      <c r="S577" s="78" t="s">
        <v>1169</v>
      </c>
      <c r="T577" s="78" t="s">
        <v>1212</v>
      </c>
      <c r="U577" s="80">
        <v>44301.277337962965</v>
      </c>
      <c r="V577" s="81" t="s">
        <v>1644</v>
      </c>
      <c r="W577" s="78"/>
      <c r="X577" s="78"/>
      <c r="Y577" s="84" t="s">
        <v>2141</v>
      </c>
      <c r="Z577" s="78"/>
    </row>
    <row r="578" spans="1:26" ht="15">
      <c r="A578" s="63" t="s">
        <v>490</v>
      </c>
      <c r="B578" s="63" t="s">
        <v>490</v>
      </c>
      <c r="C578" s="64"/>
      <c r="D578" s="65"/>
      <c r="E578" s="66"/>
      <c r="F578" s="67"/>
      <c r="G578" s="64"/>
      <c r="H578" s="68" t="s">
        <v>178</v>
      </c>
      <c r="I578" s="69"/>
      <c r="J578" s="69"/>
      <c r="K578" s="34" t="s">
        <v>65</v>
      </c>
      <c r="L578" s="76">
        <v>578</v>
      </c>
      <c r="M5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8" s="71"/>
      <c r="O578" s="78" t="s">
        <v>178</v>
      </c>
      <c r="P578" s="80">
        <v>44295.40011574074</v>
      </c>
      <c r="Q578" s="78" t="s">
        <v>896</v>
      </c>
      <c r="R578" s="81" t="s">
        <v>1127</v>
      </c>
      <c r="S578" s="78" t="s">
        <v>1169</v>
      </c>
      <c r="T578" s="78" t="s">
        <v>1212</v>
      </c>
      <c r="U578" s="80">
        <v>44295.40011574074</v>
      </c>
      <c r="V578" s="81" t="s">
        <v>1645</v>
      </c>
      <c r="W578" s="78"/>
      <c r="X578" s="78"/>
      <c r="Y578" s="84" t="s">
        <v>2142</v>
      </c>
      <c r="Z578" s="78"/>
    </row>
    <row r="579" spans="1:26" ht="15">
      <c r="A579" s="63" t="s">
        <v>490</v>
      </c>
      <c r="B579" s="63" t="s">
        <v>490</v>
      </c>
      <c r="C579" s="64"/>
      <c r="D579" s="65"/>
      <c r="E579" s="66"/>
      <c r="F579" s="67"/>
      <c r="G579" s="64"/>
      <c r="H579" s="68" t="s">
        <v>178</v>
      </c>
      <c r="I579" s="69"/>
      <c r="J579" s="69"/>
      <c r="K579" s="34" t="s">
        <v>65</v>
      </c>
      <c r="L579" s="76">
        <v>579</v>
      </c>
      <c r="M5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9" s="71"/>
      <c r="O579" s="78" t="s">
        <v>178</v>
      </c>
      <c r="P579" s="80">
        <v>44302.55869212963</v>
      </c>
      <c r="Q579" s="78" t="s">
        <v>897</v>
      </c>
      <c r="R579" s="81" t="s">
        <v>1128</v>
      </c>
      <c r="S579" s="78" t="s">
        <v>1169</v>
      </c>
      <c r="T579" s="78" t="s">
        <v>1212</v>
      </c>
      <c r="U579" s="80">
        <v>44302.55869212963</v>
      </c>
      <c r="V579" s="81" t="s">
        <v>1646</v>
      </c>
      <c r="W579" s="78"/>
      <c r="X579" s="78"/>
      <c r="Y579" s="84" t="s">
        <v>2143</v>
      </c>
      <c r="Z579" s="78"/>
    </row>
    <row r="580" spans="1:26" ht="15">
      <c r="A580" s="63" t="s">
        <v>492</v>
      </c>
      <c r="B580" s="63" t="s">
        <v>617</v>
      </c>
      <c r="C580" s="64"/>
      <c r="D580" s="65"/>
      <c r="E580" s="66"/>
      <c r="F580" s="67"/>
      <c r="G580" s="64"/>
      <c r="H580" s="68" t="s">
        <v>633</v>
      </c>
      <c r="I580" s="69"/>
      <c r="J580" s="69"/>
      <c r="K580" s="34" t="s">
        <v>65</v>
      </c>
      <c r="L580" s="76">
        <v>580</v>
      </c>
      <c r="M5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0" s="71"/>
      <c r="O580" s="78" t="s">
        <v>633</v>
      </c>
      <c r="P580" s="80">
        <v>44302.58741898148</v>
      </c>
      <c r="Q580" s="78" t="s">
        <v>898</v>
      </c>
      <c r="R580" s="78"/>
      <c r="S580" s="78"/>
      <c r="T580" s="78"/>
      <c r="U580" s="80">
        <v>44302.58741898148</v>
      </c>
      <c r="V580" s="81" t="s">
        <v>1647</v>
      </c>
      <c r="W580" s="78"/>
      <c r="X580" s="78"/>
      <c r="Y580" s="84" t="s">
        <v>2144</v>
      </c>
      <c r="Z580" s="84" t="s">
        <v>2277</v>
      </c>
    </row>
    <row r="581" spans="1:26" ht="15">
      <c r="A581" s="63" t="s">
        <v>492</v>
      </c>
      <c r="B581" s="63" t="s">
        <v>618</v>
      </c>
      <c r="C581" s="64"/>
      <c r="D581" s="65"/>
      <c r="E581" s="66"/>
      <c r="F581" s="67"/>
      <c r="G581" s="64"/>
      <c r="H581" s="68" t="s">
        <v>632</v>
      </c>
      <c r="I581" s="69"/>
      <c r="J581" s="69"/>
      <c r="K581" s="34" t="s">
        <v>65</v>
      </c>
      <c r="L581" s="76">
        <v>581</v>
      </c>
      <c r="M5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1" s="71"/>
      <c r="O581" s="78" t="s">
        <v>632</v>
      </c>
      <c r="P581" s="80">
        <v>44302.58741898148</v>
      </c>
      <c r="Q581" s="78" t="s">
        <v>898</v>
      </c>
      <c r="R581" s="78"/>
      <c r="S581" s="78"/>
      <c r="T581" s="78"/>
      <c r="U581" s="80">
        <v>44302.58741898148</v>
      </c>
      <c r="V581" s="81" t="s">
        <v>1647</v>
      </c>
      <c r="W581" s="78"/>
      <c r="X581" s="78"/>
      <c r="Y581" s="84" t="s">
        <v>2144</v>
      </c>
      <c r="Z581" s="84" t="s">
        <v>2277</v>
      </c>
    </row>
    <row r="582" spans="1:26" ht="15">
      <c r="A582" s="63" t="s">
        <v>488</v>
      </c>
      <c r="B582" s="63" t="s">
        <v>488</v>
      </c>
      <c r="C582" s="64"/>
      <c r="D582" s="65"/>
      <c r="E582" s="66"/>
      <c r="F582" s="67"/>
      <c r="G582" s="64"/>
      <c r="H582" s="68" t="s">
        <v>178</v>
      </c>
      <c r="I582" s="69"/>
      <c r="J582" s="69"/>
      <c r="K582" s="34" t="s">
        <v>65</v>
      </c>
      <c r="L582" s="76">
        <v>582</v>
      </c>
      <c r="M5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2" s="71"/>
      <c r="O582" s="78" t="s">
        <v>178</v>
      </c>
      <c r="P582" s="80">
        <v>44295.396365740744</v>
      </c>
      <c r="Q582" s="78" t="s">
        <v>899</v>
      </c>
      <c r="R582" s="81" t="s">
        <v>1129</v>
      </c>
      <c r="S582" s="78" t="s">
        <v>1169</v>
      </c>
      <c r="T582" s="78" t="s">
        <v>1186</v>
      </c>
      <c r="U582" s="80">
        <v>44295.396365740744</v>
      </c>
      <c r="V582" s="81" t="s">
        <v>1648</v>
      </c>
      <c r="W582" s="78"/>
      <c r="X582" s="78"/>
      <c r="Y582" s="84" t="s">
        <v>2145</v>
      </c>
      <c r="Z582" s="78"/>
    </row>
    <row r="583" spans="1:26" ht="15">
      <c r="A583" s="63" t="s">
        <v>488</v>
      </c>
      <c r="B583" s="63" t="s">
        <v>488</v>
      </c>
      <c r="C583" s="64"/>
      <c r="D583" s="65"/>
      <c r="E583" s="66"/>
      <c r="F583" s="67"/>
      <c r="G583" s="64"/>
      <c r="H583" s="68" t="s">
        <v>178</v>
      </c>
      <c r="I583" s="69"/>
      <c r="J583" s="69"/>
      <c r="K583" s="34" t="s">
        <v>65</v>
      </c>
      <c r="L583" s="76">
        <v>583</v>
      </c>
      <c r="M5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3" s="71"/>
      <c r="O583" s="78" t="s">
        <v>178</v>
      </c>
      <c r="P583" s="80">
        <v>44296.4969212963</v>
      </c>
      <c r="Q583" s="78" t="s">
        <v>900</v>
      </c>
      <c r="R583" s="81" t="s">
        <v>1130</v>
      </c>
      <c r="S583" s="78" t="s">
        <v>1169</v>
      </c>
      <c r="T583" s="78" t="s">
        <v>1188</v>
      </c>
      <c r="U583" s="80">
        <v>44296.4969212963</v>
      </c>
      <c r="V583" s="81" t="s">
        <v>1649</v>
      </c>
      <c r="W583" s="78"/>
      <c r="X583" s="78"/>
      <c r="Y583" s="84" t="s">
        <v>2146</v>
      </c>
      <c r="Z583" s="78"/>
    </row>
    <row r="584" spans="1:26" ht="15">
      <c r="A584" s="63" t="s">
        <v>488</v>
      </c>
      <c r="B584" s="63" t="s">
        <v>488</v>
      </c>
      <c r="C584" s="64"/>
      <c r="D584" s="65"/>
      <c r="E584" s="66"/>
      <c r="F584" s="67"/>
      <c r="G584" s="64"/>
      <c r="H584" s="68" t="s">
        <v>178</v>
      </c>
      <c r="I584" s="69"/>
      <c r="J584" s="69"/>
      <c r="K584" s="34" t="s">
        <v>65</v>
      </c>
      <c r="L584" s="76">
        <v>584</v>
      </c>
      <c r="M5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4" s="71"/>
      <c r="O584" s="78" t="s">
        <v>178</v>
      </c>
      <c r="P584" s="80">
        <v>44302.55451388889</v>
      </c>
      <c r="Q584" s="78" t="s">
        <v>901</v>
      </c>
      <c r="R584" s="81" t="s">
        <v>1131</v>
      </c>
      <c r="S584" s="78" t="s">
        <v>1169</v>
      </c>
      <c r="T584" s="78" t="s">
        <v>1186</v>
      </c>
      <c r="U584" s="80">
        <v>44302.55451388889</v>
      </c>
      <c r="V584" s="81" t="s">
        <v>1650</v>
      </c>
      <c r="W584" s="78"/>
      <c r="X584" s="78"/>
      <c r="Y584" s="84" t="s">
        <v>2147</v>
      </c>
      <c r="Z584" s="78"/>
    </row>
    <row r="585" spans="1:26" ht="15">
      <c r="A585" s="63" t="s">
        <v>493</v>
      </c>
      <c r="B585" s="63" t="s">
        <v>488</v>
      </c>
      <c r="C585" s="64"/>
      <c r="D585" s="65"/>
      <c r="E585" s="66"/>
      <c r="F585" s="67"/>
      <c r="G585" s="64"/>
      <c r="H585" s="68" t="s">
        <v>633</v>
      </c>
      <c r="I585" s="69"/>
      <c r="J585" s="69"/>
      <c r="K585" s="34" t="s">
        <v>65</v>
      </c>
      <c r="L585" s="76">
        <v>585</v>
      </c>
      <c r="M5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5" s="71"/>
      <c r="O585" s="78" t="s">
        <v>633</v>
      </c>
      <c r="P585" s="80">
        <v>44302.61587962963</v>
      </c>
      <c r="Q585" s="78" t="s">
        <v>902</v>
      </c>
      <c r="R585" s="78"/>
      <c r="S585" s="78"/>
      <c r="T585" s="78" t="s">
        <v>1186</v>
      </c>
      <c r="U585" s="80">
        <v>44302.61587962963</v>
      </c>
      <c r="V585" s="81" t="s">
        <v>1651</v>
      </c>
      <c r="W585" s="78"/>
      <c r="X585" s="78"/>
      <c r="Y585" s="84" t="s">
        <v>2148</v>
      </c>
      <c r="Z585" s="78"/>
    </row>
    <row r="586" spans="1:26" ht="15">
      <c r="A586" s="63" t="s">
        <v>494</v>
      </c>
      <c r="B586" s="63" t="s">
        <v>494</v>
      </c>
      <c r="C586" s="64"/>
      <c r="D586" s="65"/>
      <c r="E586" s="66"/>
      <c r="F586" s="67"/>
      <c r="G586" s="64"/>
      <c r="H586" s="50" t="s">
        <v>178</v>
      </c>
      <c r="I586" s="69"/>
      <c r="J586" s="69"/>
      <c r="K586" s="34" t="s">
        <v>65</v>
      </c>
      <c r="L586" s="76">
        <v>586</v>
      </c>
      <c r="M5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6" s="71"/>
      <c r="O586" s="78" t="s">
        <v>178</v>
      </c>
      <c r="P586" s="80">
        <v>44300.66211805555</v>
      </c>
      <c r="Q586" s="78" t="s">
        <v>903</v>
      </c>
      <c r="R586" s="78"/>
      <c r="S586" s="78"/>
      <c r="T586" s="78" t="s">
        <v>1206</v>
      </c>
      <c r="U586" s="80">
        <v>44300.66211805555</v>
      </c>
      <c r="V586" s="81" t="s">
        <v>1652</v>
      </c>
      <c r="W586" s="78"/>
      <c r="X586" s="78"/>
      <c r="Y586" s="84" t="s">
        <v>2149</v>
      </c>
      <c r="Z586" s="78"/>
    </row>
    <row r="587" spans="1:26" ht="15">
      <c r="A587" s="63" t="s">
        <v>494</v>
      </c>
      <c r="B587" s="63" t="s">
        <v>494</v>
      </c>
      <c r="C587" s="64"/>
      <c r="D587" s="65"/>
      <c r="E587" s="66"/>
      <c r="F587" s="67"/>
      <c r="G587" s="64"/>
      <c r="H587" s="50" t="s">
        <v>178</v>
      </c>
      <c r="I587" s="69"/>
      <c r="J587" s="69"/>
      <c r="K587" s="34" t="s">
        <v>65</v>
      </c>
      <c r="L587" s="76">
        <v>587</v>
      </c>
      <c r="M5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7" s="71"/>
      <c r="O587" s="78" t="s">
        <v>178</v>
      </c>
      <c r="P587" s="80">
        <v>44302.40298611111</v>
      </c>
      <c r="Q587" s="78" t="s">
        <v>904</v>
      </c>
      <c r="R587" s="78"/>
      <c r="S587" s="78"/>
      <c r="T587" s="78" t="s">
        <v>1194</v>
      </c>
      <c r="U587" s="80">
        <v>44302.40298611111</v>
      </c>
      <c r="V587" s="81" t="s">
        <v>1653</v>
      </c>
      <c r="W587" s="78"/>
      <c r="X587" s="78"/>
      <c r="Y587" s="84" t="s">
        <v>2150</v>
      </c>
      <c r="Z587" s="78"/>
    </row>
    <row r="588" spans="1:26" ht="15">
      <c r="A588" s="63" t="s">
        <v>495</v>
      </c>
      <c r="B588" s="63" t="s">
        <v>494</v>
      </c>
      <c r="C588" s="64"/>
      <c r="D588" s="65"/>
      <c r="E588" s="66"/>
      <c r="F588" s="67"/>
      <c r="G588" s="64"/>
      <c r="H588" s="68" t="s">
        <v>632</v>
      </c>
      <c r="I588" s="69"/>
      <c r="J588" s="69"/>
      <c r="K588" s="34" t="s">
        <v>65</v>
      </c>
      <c r="L588" s="76">
        <v>588</v>
      </c>
      <c r="M5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8" s="71"/>
      <c r="O588" s="78" t="s">
        <v>632</v>
      </c>
      <c r="P588" s="80">
        <v>44302.43435185185</v>
      </c>
      <c r="Q588" s="78" t="s">
        <v>905</v>
      </c>
      <c r="R588" s="78"/>
      <c r="S588" s="78"/>
      <c r="T588" s="78"/>
      <c r="U588" s="80">
        <v>44302.43435185185</v>
      </c>
      <c r="V588" s="81" t="s">
        <v>1654</v>
      </c>
      <c r="W588" s="78"/>
      <c r="X588" s="78"/>
      <c r="Y588" s="84" t="s">
        <v>2151</v>
      </c>
      <c r="Z588" s="84" t="s">
        <v>2150</v>
      </c>
    </row>
    <row r="589" spans="1:26" ht="15">
      <c r="A589" s="63" t="s">
        <v>496</v>
      </c>
      <c r="B589" s="63" t="s">
        <v>580</v>
      </c>
      <c r="C589" s="64"/>
      <c r="D589" s="65"/>
      <c r="E589" s="66"/>
      <c r="F589" s="67"/>
      <c r="G589" s="64"/>
      <c r="H589" s="68" t="s">
        <v>633</v>
      </c>
      <c r="I589" s="69"/>
      <c r="J589" s="69"/>
      <c r="K589" s="34" t="s">
        <v>65</v>
      </c>
      <c r="L589" s="76">
        <v>589</v>
      </c>
      <c r="M5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9" s="71"/>
      <c r="O589" s="78" t="s">
        <v>633</v>
      </c>
      <c r="P589" s="80">
        <v>44302.623935185184</v>
      </c>
      <c r="Q589" s="78" t="s">
        <v>906</v>
      </c>
      <c r="R589" s="78"/>
      <c r="S589" s="78"/>
      <c r="T589" s="78"/>
      <c r="U589" s="80">
        <v>44302.623935185184</v>
      </c>
      <c r="V589" s="81" t="s">
        <v>1655</v>
      </c>
      <c r="W589" s="78"/>
      <c r="X589" s="78"/>
      <c r="Y589" s="84" t="s">
        <v>2152</v>
      </c>
      <c r="Z589" s="84" t="s">
        <v>2278</v>
      </c>
    </row>
    <row r="590" spans="1:26" ht="15">
      <c r="A590" s="63" t="s">
        <v>496</v>
      </c>
      <c r="B590" s="63" t="s">
        <v>555</v>
      </c>
      <c r="C590" s="64"/>
      <c r="D590" s="65"/>
      <c r="E590" s="66"/>
      <c r="F590" s="67"/>
      <c r="G590" s="64"/>
      <c r="H590" s="68" t="s">
        <v>633</v>
      </c>
      <c r="I590" s="69"/>
      <c r="J590" s="69"/>
      <c r="K590" s="34" t="s">
        <v>65</v>
      </c>
      <c r="L590" s="76">
        <v>590</v>
      </c>
      <c r="M5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0" s="71"/>
      <c r="O590" s="78" t="s">
        <v>633</v>
      </c>
      <c r="P590" s="80">
        <v>44302.623935185184</v>
      </c>
      <c r="Q590" s="78" t="s">
        <v>906</v>
      </c>
      <c r="R590" s="78"/>
      <c r="S590" s="78"/>
      <c r="T590" s="78"/>
      <c r="U590" s="80">
        <v>44302.623935185184</v>
      </c>
      <c r="V590" s="81" t="s">
        <v>1655</v>
      </c>
      <c r="W590" s="78"/>
      <c r="X590" s="78"/>
      <c r="Y590" s="84" t="s">
        <v>2152</v>
      </c>
      <c r="Z590" s="84" t="s">
        <v>2278</v>
      </c>
    </row>
    <row r="591" spans="1:26" ht="15">
      <c r="A591" s="63" t="s">
        <v>496</v>
      </c>
      <c r="B591" s="63" t="s">
        <v>619</v>
      </c>
      <c r="C591" s="64"/>
      <c r="D591" s="65"/>
      <c r="E591" s="66"/>
      <c r="F591" s="67"/>
      <c r="G591" s="64"/>
      <c r="H591" s="68" t="s">
        <v>632</v>
      </c>
      <c r="I591" s="69"/>
      <c r="J591" s="69"/>
      <c r="K591" s="34" t="s">
        <v>65</v>
      </c>
      <c r="L591" s="76">
        <v>591</v>
      </c>
      <c r="M5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1" s="71"/>
      <c r="O591" s="78" t="s">
        <v>632</v>
      </c>
      <c r="P591" s="80">
        <v>44302.623935185184</v>
      </c>
      <c r="Q591" s="78" t="s">
        <v>906</v>
      </c>
      <c r="R591" s="78"/>
      <c r="S591" s="78"/>
      <c r="T591" s="78"/>
      <c r="U591" s="80">
        <v>44302.623935185184</v>
      </c>
      <c r="V591" s="81" t="s">
        <v>1655</v>
      </c>
      <c r="W591" s="78"/>
      <c r="X591" s="78"/>
      <c r="Y591" s="84" t="s">
        <v>2152</v>
      </c>
      <c r="Z591" s="84" t="s">
        <v>2278</v>
      </c>
    </row>
    <row r="592" spans="1:26" ht="15">
      <c r="A592" s="63" t="s">
        <v>496</v>
      </c>
      <c r="B592" s="63" t="s">
        <v>544</v>
      </c>
      <c r="C592" s="64"/>
      <c r="D592" s="65"/>
      <c r="E592" s="66"/>
      <c r="F592" s="67"/>
      <c r="G592" s="64"/>
      <c r="H592" s="68" t="s">
        <v>633</v>
      </c>
      <c r="I592" s="69"/>
      <c r="J592" s="69"/>
      <c r="K592" s="34" t="s">
        <v>65</v>
      </c>
      <c r="L592" s="76">
        <v>592</v>
      </c>
      <c r="M5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2" s="71"/>
      <c r="O592" s="78" t="s">
        <v>633</v>
      </c>
      <c r="P592" s="80">
        <v>44302.623935185184</v>
      </c>
      <c r="Q592" s="78" t="s">
        <v>906</v>
      </c>
      <c r="R592" s="78"/>
      <c r="S592" s="78"/>
      <c r="T592" s="78"/>
      <c r="U592" s="80">
        <v>44302.623935185184</v>
      </c>
      <c r="V592" s="81" t="s">
        <v>1655</v>
      </c>
      <c r="W592" s="78"/>
      <c r="X592" s="78"/>
      <c r="Y592" s="84" t="s">
        <v>2152</v>
      </c>
      <c r="Z592" s="84" t="s">
        <v>2278</v>
      </c>
    </row>
    <row r="593" spans="1:26" ht="15">
      <c r="A593" s="63" t="s">
        <v>497</v>
      </c>
      <c r="B593" s="63" t="s">
        <v>620</v>
      </c>
      <c r="C593" s="64"/>
      <c r="D593" s="65"/>
      <c r="E593" s="66"/>
      <c r="F593" s="67"/>
      <c r="G593" s="64"/>
      <c r="H593" s="68" t="s">
        <v>633</v>
      </c>
      <c r="I593" s="69"/>
      <c r="J593" s="69"/>
      <c r="K593" s="34" t="s">
        <v>65</v>
      </c>
      <c r="L593" s="76">
        <v>593</v>
      </c>
      <c r="M5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3" s="71"/>
      <c r="O593" s="78" t="s">
        <v>633</v>
      </c>
      <c r="P593" s="80">
        <v>44302.63518518519</v>
      </c>
      <c r="Q593" s="78" t="s">
        <v>907</v>
      </c>
      <c r="R593" s="78"/>
      <c r="S593" s="78"/>
      <c r="T593" s="78"/>
      <c r="U593" s="80">
        <v>44302.63518518519</v>
      </c>
      <c r="V593" s="81" t="s">
        <v>1656</v>
      </c>
      <c r="W593" s="78"/>
      <c r="X593" s="78"/>
      <c r="Y593" s="84" t="s">
        <v>2153</v>
      </c>
      <c r="Z593" s="78"/>
    </row>
    <row r="594" spans="1:26" ht="15">
      <c r="A594" s="63" t="s">
        <v>497</v>
      </c>
      <c r="B594" s="63" t="s">
        <v>495</v>
      </c>
      <c r="C594" s="64"/>
      <c r="D594" s="65"/>
      <c r="E594" s="66"/>
      <c r="F594" s="67"/>
      <c r="G594" s="64"/>
      <c r="H594" s="68" t="s">
        <v>633</v>
      </c>
      <c r="I594" s="69"/>
      <c r="J594" s="69"/>
      <c r="K594" s="34" t="s">
        <v>65</v>
      </c>
      <c r="L594" s="76">
        <v>594</v>
      </c>
      <c r="M5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4" s="71"/>
      <c r="O594" s="78" t="s">
        <v>633</v>
      </c>
      <c r="P594" s="80">
        <v>44302.63518518519</v>
      </c>
      <c r="Q594" s="78" t="s">
        <v>907</v>
      </c>
      <c r="R594" s="78"/>
      <c r="S594" s="78"/>
      <c r="T594" s="78"/>
      <c r="U594" s="80">
        <v>44302.63518518519</v>
      </c>
      <c r="V594" s="81" t="s">
        <v>1656</v>
      </c>
      <c r="W594" s="78"/>
      <c r="X594" s="78"/>
      <c r="Y594" s="84" t="s">
        <v>2153</v>
      </c>
      <c r="Z594" s="78"/>
    </row>
    <row r="595" spans="1:26" ht="15">
      <c r="A595" s="63" t="s">
        <v>495</v>
      </c>
      <c r="B595" s="63" t="s">
        <v>620</v>
      </c>
      <c r="C595" s="64"/>
      <c r="D595" s="65"/>
      <c r="E595" s="66"/>
      <c r="F595" s="67"/>
      <c r="G595" s="64"/>
      <c r="H595" s="68" t="s">
        <v>632</v>
      </c>
      <c r="I595" s="69"/>
      <c r="J595" s="69"/>
      <c r="K595" s="34" t="s">
        <v>65</v>
      </c>
      <c r="L595" s="76">
        <v>595</v>
      </c>
      <c r="M5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5" s="71"/>
      <c r="O595" s="78" t="s">
        <v>632</v>
      </c>
      <c r="P595" s="80">
        <v>44302.62267361111</v>
      </c>
      <c r="Q595" s="78" t="s">
        <v>908</v>
      </c>
      <c r="R595" s="81" t="s">
        <v>1132</v>
      </c>
      <c r="S595" s="78" t="s">
        <v>1169</v>
      </c>
      <c r="T595" s="78"/>
      <c r="U595" s="80">
        <v>44302.62267361111</v>
      </c>
      <c r="V595" s="81" t="s">
        <v>1657</v>
      </c>
      <c r="W595" s="78"/>
      <c r="X595" s="78"/>
      <c r="Y595" s="84" t="s">
        <v>2154</v>
      </c>
      <c r="Z595" s="84" t="s">
        <v>2279</v>
      </c>
    </row>
    <row r="596" spans="1:26" ht="15">
      <c r="A596" s="63" t="s">
        <v>498</v>
      </c>
      <c r="B596" s="63" t="s">
        <v>620</v>
      </c>
      <c r="C596" s="64"/>
      <c r="D596" s="65"/>
      <c r="E596" s="66"/>
      <c r="F596" s="67"/>
      <c r="G596" s="64"/>
      <c r="H596" s="68" t="s">
        <v>633</v>
      </c>
      <c r="I596" s="69"/>
      <c r="J596" s="69"/>
      <c r="K596" s="34" t="s">
        <v>65</v>
      </c>
      <c r="L596" s="76">
        <v>596</v>
      </c>
      <c r="M5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6" s="71"/>
      <c r="O596" s="78" t="s">
        <v>633</v>
      </c>
      <c r="P596" s="80">
        <v>44302.64655092593</v>
      </c>
      <c r="Q596" s="78" t="s">
        <v>907</v>
      </c>
      <c r="R596" s="78"/>
      <c r="S596" s="78"/>
      <c r="T596" s="78"/>
      <c r="U596" s="80">
        <v>44302.64655092593</v>
      </c>
      <c r="V596" s="81" t="s">
        <v>1658</v>
      </c>
      <c r="W596" s="78"/>
      <c r="X596" s="78"/>
      <c r="Y596" s="84" t="s">
        <v>2155</v>
      </c>
      <c r="Z596" s="78"/>
    </row>
    <row r="597" spans="1:26" ht="15">
      <c r="A597" s="63" t="s">
        <v>498</v>
      </c>
      <c r="B597" s="63" t="s">
        <v>495</v>
      </c>
      <c r="C597" s="64"/>
      <c r="D597" s="65"/>
      <c r="E597" s="66"/>
      <c r="F597" s="67"/>
      <c r="G597" s="64"/>
      <c r="H597" s="68" t="s">
        <v>633</v>
      </c>
      <c r="I597" s="69"/>
      <c r="J597" s="69"/>
      <c r="K597" s="34" t="s">
        <v>65</v>
      </c>
      <c r="L597" s="76">
        <v>597</v>
      </c>
      <c r="M5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7" s="71"/>
      <c r="O597" s="78" t="s">
        <v>633</v>
      </c>
      <c r="P597" s="80">
        <v>44302.64655092593</v>
      </c>
      <c r="Q597" s="78" t="s">
        <v>907</v>
      </c>
      <c r="R597" s="78"/>
      <c r="S597" s="78"/>
      <c r="T597" s="78"/>
      <c r="U597" s="80">
        <v>44302.64655092593</v>
      </c>
      <c r="V597" s="81" t="s">
        <v>1658</v>
      </c>
      <c r="W597" s="78"/>
      <c r="X597" s="78"/>
      <c r="Y597" s="84" t="s">
        <v>2155</v>
      </c>
      <c r="Z597" s="78"/>
    </row>
    <row r="598" spans="1:26" ht="28.8">
      <c r="A598" s="63" t="s">
        <v>499</v>
      </c>
      <c r="B598" s="63" t="s">
        <v>621</v>
      </c>
      <c r="C598" s="64"/>
      <c r="D598" s="65"/>
      <c r="E598" s="66"/>
      <c r="F598" s="67"/>
      <c r="G598" s="64"/>
      <c r="H598" s="50" t="s">
        <v>633</v>
      </c>
      <c r="I598" s="69"/>
      <c r="J598" s="69"/>
      <c r="K598" s="34" t="s">
        <v>65</v>
      </c>
      <c r="L598" s="76">
        <v>598</v>
      </c>
      <c r="M5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8" s="71"/>
      <c r="O598" s="78" t="s">
        <v>633</v>
      </c>
      <c r="P598" s="80">
        <v>44301.70385416667</v>
      </c>
      <c r="Q598" s="78" t="s">
        <v>909</v>
      </c>
      <c r="R598" s="81" t="s">
        <v>1059</v>
      </c>
      <c r="S598" s="78" t="s">
        <v>1182</v>
      </c>
      <c r="T598" s="78" t="s">
        <v>1213</v>
      </c>
      <c r="U598" s="80">
        <v>44301.70385416667</v>
      </c>
      <c r="V598" s="81" t="s">
        <v>1659</v>
      </c>
      <c r="W598" s="78"/>
      <c r="X598" s="78"/>
      <c r="Y598" s="84" t="s">
        <v>2156</v>
      </c>
      <c r="Z598" s="84" t="s">
        <v>2280</v>
      </c>
    </row>
    <row r="599" spans="1:26" ht="28.8">
      <c r="A599" s="63" t="s">
        <v>499</v>
      </c>
      <c r="B599" s="63" t="s">
        <v>622</v>
      </c>
      <c r="C599" s="64"/>
      <c r="D599" s="65"/>
      <c r="E599" s="66"/>
      <c r="F599" s="67"/>
      <c r="G599" s="64"/>
      <c r="H599" s="50" t="s">
        <v>632</v>
      </c>
      <c r="I599" s="69"/>
      <c r="J599" s="69"/>
      <c r="K599" s="34" t="s">
        <v>65</v>
      </c>
      <c r="L599" s="76">
        <v>599</v>
      </c>
      <c r="M5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9" s="71"/>
      <c r="O599" s="78" t="s">
        <v>632</v>
      </c>
      <c r="P599" s="80">
        <v>44301.70385416667</v>
      </c>
      <c r="Q599" s="78" t="s">
        <v>909</v>
      </c>
      <c r="R599" s="81" t="s">
        <v>1059</v>
      </c>
      <c r="S599" s="78" t="s">
        <v>1182</v>
      </c>
      <c r="T599" s="78" t="s">
        <v>1213</v>
      </c>
      <c r="U599" s="80">
        <v>44301.70385416667</v>
      </c>
      <c r="V599" s="81" t="s">
        <v>1659</v>
      </c>
      <c r="W599" s="78"/>
      <c r="X599" s="78"/>
      <c r="Y599" s="84" t="s">
        <v>2156</v>
      </c>
      <c r="Z599" s="84" t="s">
        <v>2280</v>
      </c>
    </row>
    <row r="600" spans="1:26" ht="28.8">
      <c r="A600" s="63" t="s">
        <v>500</v>
      </c>
      <c r="B600" s="63" t="s">
        <v>499</v>
      </c>
      <c r="C600" s="64"/>
      <c r="D600" s="65"/>
      <c r="E600" s="66"/>
      <c r="F600" s="67"/>
      <c r="G600" s="64"/>
      <c r="H600" s="50" t="s">
        <v>633</v>
      </c>
      <c r="I600" s="69"/>
      <c r="J600" s="69"/>
      <c r="K600" s="34" t="s">
        <v>65</v>
      </c>
      <c r="L600" s="76">
        <v>600</v>
      </c>
      <c r="M6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0" s="71"/>
      <c r="O600" s="78" t="s">
        <v>633</v>
      </c>
      <c r="P600" s="80">
        <v>44302.14381944444</v>
      </c>
      <c r="Q600" s="78" t="s">
        <v>822</v>
      </c>
      <c r="R600" s="81" t="s">
        <v>1059</v>
      </c>
      <c r="S600" s="78" t="s">
        <v>1182</v>
      </c>
      <c r="T600" s="78"/>
      <c r="U600" s="80">
        <v>44302.14381944444</v>
      </c>
      <c r="V600" s="81" t="s">
        <v>1660</v>
      </c>
      <c r="W600" s="78"/>
      <c r="X600" s="78"/>
      <c r="Y600" s="84" t="s">
        <v>2157</v>
      </c>
      <c r="Z600" s="78"/>
    </row>
    <row r="601" spans="1:26" ht="15">
      <c r="A601" s="63" t="s">
        <v>500</v>
      </c>
      <c r="B601" s="63" t="s">
        <v>623</v>
      </c>
      <c r="C601" s="64"/>
      <c r="D601" s="65"/>
      <c r="E601" s="66"/>
      <c r="F601" s="67"/>
      <c r="G601" s="64"/>
      <c r="H601" s="68" t="s">
        <v>633</v>
      </c>
      <c r="I601" s="69"/>
      <c r="J601" s="69"/>
      <c r="K601" s="34" t="s">
        <v>65</v>
      </c>
      <c r="L601" s="76">
        <v>601</v>
      </c>
      <c r="M6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1" s="71"/>
      <c r="O601" s="78" t="s">
        <v>633</v>
      </c>
      <c r="P601" s="80">
        <v>44302.70732638889</v>
      </c>
      <c r="Q601" s="78" t="s">
        <v>910</v>
      </c>
      <c r="R601" s="78"/>
      <c r="S601" s="78"/>
      <c r="T601" s="78"/>
      <c r="U601" s="80">
        <v>44302.70732638889</v>
      </c>
      <c r="V601" s="81" t="s">
        <v>1661</v>
      </c>
      <c r="W601" s="78"/>
      <c r="X601" s="78"/>
      <c r="Y601" s="84" t="s">
        <v>2158</v>
      </c>
      <c r="Z601" s="78"/>
    </row>
    <row r="602" spans="1:26" ht="15">
      <c r="A602" s="63" t="s">
        <v>500</v>
      </c>
      <c r="B602" s="63" t="s">
        <v>499</v>
      </c>
      <c r="C602" s="64"/>
      <c r="D602" s="65"/>
      <c r="E602" s="66"/>
      <c r="F602" s="67"/>
      <c r="G602" s="64"/>
      <c r="H602" s="68" t="s">
        <v>633</v>
      </c>
      <c r="I602" s="69"/>
      <c r="J602" s="69"/>
      <c r="K602" s="34" t="s">
        <v>65</v>
      </c>
      <c r="L602" s="76">
        <v>602</v>
      </c>
      <c r="M6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2" s="71"/>
      <c r="O602" s="78" t="s">
        <v>633</v>
      </c>
      <c r="P602" s="80">
        <v>44302.70732638889</v>
      </c>
      <c r="Q602" s="78" t="s">
        <v>910</v>
      </c>
      <c r="R602" s="78"/>
      <c r="S602" s="78"/>
      <c r="T602" s="78"/>
      <c r="U602" s="80">
        <v>44302.70732638889</v>
      </c>
      <c r="V602" s="81" t="s">
        <v>1661</v>
      </c>
      <c r="W602" s="78"/>
      <c r="X602" s="78"/>
      <c r="Y602" s="84" t="s">
        <v>2158</v>
      </c>
      <c r="Z602" s="78"/>
    </row>
    <row r="603" spans="1:26" ht="28.8">
      <c r="A603" s="63" t="s">
        <v>501</v>
      </c>
      <c r="B603" s="63" t="s">
        <v>512</v>
      </c>
      <c r="C603" s="64"/>
      <c r="D603" s="65"/>
      <c r="E603" s="66"/>
      <c r="F603" s="67"/>
      <c r="G603" s="64"/>
      <c r="H603" s="50" t="s">
        <v>633</v>
      </c>
      <c r="I603" s="69"/>
      <c r="J603" s="69"/>
      <c r="K603" s="34" t="s">
        <v>65</v>
      </c>
      <c r="L603" s="76">
        <v>603</v>
      </c>
      <c r="M6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3" s="71"/>
      <c r="O603" s="78" t="s">
        <v>633</v>
      </c>
      <c r="P603" s="80">
        <v>44300.67359953704</v>
      </c>
      <c r="Q603" s="78" t="s">
        <v>696</v>
      </c>
      <c r="R603" s="78"/>
      <c r="S603" s="78"/>
      <c r="T603" s="78"/>
      <c r="U603" s="80">
        <v>44300.67359953704</v>
      </c>
      <c r="V603" s="81" t="s">
        <v>1662</v>
      </c>
      <c r="W603" s="78"/>
      <c r="X603" s="78"/>
      <c r="Y603" s="84" t="s">
        <v>2159</v>
      </c>
      <c r="Z603" s="78"/>
    </row>
    <row r="604" spans="1:26" ht="15">
      <c r="A604" s="63" t="s">
        <v>501</v>
      </c>
      <c r="B604" s="63" t="s">
        <v>527</v>
      </c>
      <c r="C604" s="64"/>
      <c r="D604" s="65"/>
      <c r="E604" s="66"/>
      <c r="F604" s="67"/>
      <c r="G604" s="64"/>
      <c r="H604" s="68" t="s">
        <v>633</v>
      </c>
      <c r="I604" s="69"/>
      <c r="J604" s="69"/>
      <c r="K604" s="34" t="s">
        <v>65</v>
      </c>
      <c r="L604" s="76">
        <v>604</v>
      </c>
      <c r="M6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4" s="71"/>
      <c r="O604" s="78" t="s">
        <v>633</v>
      </c>
      <c r="P604" s="80">
        <v>44302.72688657408</v>
      </c>
      <c r="Q604" s="78" t="s">
        <v>911</v>
      </c>
      <c r="R604" s="81" t="s">
        <v>1133</v>
      </c>
      <c r="S604" s="78" t="s">
        <v>1174</v>
      </c>
      <c r="T604" s="78"/>
      <c r="U604" s="80">
        <v>44302.72688657408</v>
      </c>
      <c r="V604" s="81" t="s">
        <v>1663</v>
      </c>
      <c r="W604" s="78"/>
      <c r="X604" s="78"/>
      <c r="Y604" s="84" t="s">
        <v>2160</v>
      </c>
      <c r="Z604" s="78"/>
    </row>
    <row r="605" spans="1:26" ht="15">
      <c r="A605" s="63" t="s">
        <v>501</v>
      </c>
      <c r="B605" s="63" t="s">
        <v>544</v>
      </c>
      <c r="C605" s="64"/>
      <c r="D605" s="65"/>
      <c r="E605" s="66"/>
      <c r="F605" s="67"/>
      <c r="G605" s="64"/>
      <c r="H605" s="68" t="s">
        <v>633</v>
      </c>
      <c r="I605" s="69"/>
      <c r="J605" s="69"/>
      <c r="K605" s="34" t="s">
        <v>65</v>
      </c>
      <c r="L605" s="76">
        <v>605</v>
      </c>
      <c r="M6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5" s="71"/>
      <c r="O605" s="78" t="s">
        <v>633</v>
      </c>
      <c r="P605" s="80">
        <v>44302.72688657408</v>
      </c>
      <c r="Q605" s="78" t="s">
        <v>911</v>
      </c>
      <c r="R605" s="81" t="s">
        <v>1133</v>
      </c>
      <c r="S605" s="78" t="s">
        <v>1174</v>
      </c>
      <c r="T605" s="78"/>
      <c r="U605" s="80">
        <v>44302.72688657408</v>
      </c>
      <c r="V605" s="81" t="s">
        <v>1663</v>
      </c>
      <c r="W605" s="78"/>
      <c r="X605" s="78"/>
      <c r="Y605" s="84" t="s">
        <v>2160</v>
      </c>
      <c r="Z605" s="78"/>
    </row>
    <row r="606" spans="1:26" ht="15">
      <c r="A606" s="63" t="s">
        <v>501</v>
      </c>
      <c r="B606" s="63" t="s">
        <v>551</v>
      </c>
      <c r="C606" s="64"/>
      <c r="D606" s="65"/>
      <c r="E606" s="66"/>
      <c r="F606" s="67"/>
      <c r="G606" s="64"/>
      <c r="H606" s="68" t="s">
        <v>633</v>
      </c>
      <c r="I606" s="69"/>
      <c r="J606" s="69"/>
      <c r="K606" s="34" t="s">
        <v>65</v>
      </c>
      <c r="L606" s="76">
        <v>606</v>
      </c>
      <c r="M6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6" s="71"/>
      <c r="O606" s="78" t="s">
        <v>633</v>
      </c>
      <c r="P606" s="80">
        <v>44302.72688657408</v>
      </c>
      <c r="Q606" s="78" t="s">
        <v>911</v>
      </c>
      <c r="R606" s="81" t="s">
        <v>1133</v>
      </c>
      <c r="S606" s="78" t="s">
        <v>1174</v>
      </c>
      <c r="T606" s="78"/>
      <c r="U606" s="80">
        <v>44302.72688657408</v>
      </c>
      <c r="V606" s="81" t="s">
        <v>1663</v>
      </c>
      <c r="W606" s="78"/>
      <c r="X606" s="78"/>
      <c r="Y606" s="84" t="s">
        <v>2160</v>
      </c>
      <c r="Z606" s="78"/>
    </row>
    <row r="607" spans="1:26" ht="15">
      <c r="A607" s="63" t="s">
        <v>501</v>
      </c>
      <c r="B607" s="63" t="s">
        <v>515</v>
      </c>
      <c r="C607" s="64"/>
      <c r="D607" s="65"/>
      <c r="E607" s="66"/>
      <c r="F607" s="67"/>
      <c r="G607" s="64"/>
      <c r="H607" s="68" t="s">
        <v>633</v>
      </c>
      <c r="I607" s="69"/>
      <c r="J607" s="69"/>
      <c r="K607" s="34" t="s">
        <v>65</v>
      </c>
      <c r="L607" s="76">
        <v>607</v>
      </c>
      <c r="M6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7" s="71"/>
      <c r="O607" s="78" t="s">
        <v>633</v>
      </c>
      <c r="P607" s="80">
        <v>44302.72688657408</v>
      </c>
      <c r="Q607" s="78" t="s">
        <v>911</v>
      </c>
      <c r="R607" s="81" t="s">
        <v>1133</v>
      </c>
      <c r="S607" s="78" t="s">
        <v>1174</v>
      </c>
      <c r="T607" s="78"/>
      <c r="U607" s="80">
        <v>44302.72688657408</v>
      </c>
      <c r="V607" s="81" t="s">
        <v>1663</v>
      </c>
      <c r="W607" s="78"/>
      <c r="X607" s="78"/>
      <c r="Y607" s="84" t="s">
        <v>2160</v>
      </c>
      <c r="Z607" s="78"/>
    </row>
    <row r="608" spans="1:26" ht="15">
      <c r="A608" s="63" t="s">
        <v>502</v>
      </c>
      <c r="B608" s="63" t="s">
        <v>502</v>
      </c>
      <c r="C608" s="64"/>
      <c r="D608" s="65"/>
      <c r="E608" s="66"/>
      <c r="F608" s="67"/>
      <c r="G608" s="64"/>
      <c r="H608" s="68" t="s">
        <v>178</v>
      </c>
      <c r="I608" s="69"/>
      <c r="J608" s="69"/>
      <c r="K608" s="34" t="s">
        <v>65</v>
      </c>
      <c r="L608" s="76">
        <v>608</v>
      </c>
      <c r="M6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8" s="71"/>
      <c r="O608" s="78" t="s">
        <v>178</v>
      </c>
      <c r="P608" s="80">
        <v>44297.85376157407</v>
      </c>
      <c r="Q608" s="78" t="s">
        <v>912</v>
      </c>
      <c r="R608" s="81" t="s">
        <v>980</v>
      </c>
      <c r="S608" s="78" t="s">
        <v>1174</v>
      </c>
      <c r="T608" s="78" t="s">
        <v>1192</v>
      </c>
      <c r="U608" s="80">
        <v>44297.85376157407</v>
      </c>
      <c r="V608" s="81" t="s">
        <v>1664</v>
      </c>
      <c r="W608" s="78"/>
      <c r="X608" s="78"/>
      <c r="Y608" s="84" t="s">
        <v>2161</v>
      </c>
      <c r="Z608" s="78"/>
    </row>
    <row r="609" spans="1:26" ht="15">
      <c r="A609" s="63" t="s">
        <v>502</v>
      </c>
      <c r="B609" s="63" t="s">
        <v>502</v>
      </c>
      <c r="C609" s="64"/>
      <c r="D609" s="65"/>
      <c r="E609" s="66"/>
      <c r="F609" s="67"/>
      <c r="G609" s="64"/>
      <c r="H609" s="68" t="s">
        <v>178</v>
      </c>
      <c r="I609" s="69"/>
      <c r="J609" s="69"/>
      <c r="K609" s="34" t="s">
        <v>65</v>
      </c>
      <c r="L609" s="76">
        <v>609</v>
      </c>
      <c r="M6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9" s="71"/>
      <c r="O609" s="78" t="s">
        <v>178</v>
      </c>
      <c r="P609" s="80">
        <v>44298.73819444444</v>
      </c>
      <c r="Q609" s="78" t="s">
        <v>913</v>
      </c>
      <c r="R609" s="81" t="s">
        <v>1134</v>
      </c>
      <c r="S609" s="78" t="s">
        <v>1169</v>
      </c>
      <c r="T609" s="78"/>
      <c r="U609" s="80">
        <v>44298.73819444444</v>
      </c>
      <c r="V609" s="81" t="s">
        <v>1665</v>
      </c>
      <c r="W609" s="78"/>
      <c r="X609" s="78"/>
      <c r="Y609" s="84" t="s">
        <v>2162</v>
      </c>
      <c r="Z609" s="78"/>
    </row>
    <row r="610" spans="1:26" ht="15">
      <c r="A610" s="63" t="s">
        <v>503</v>
      </c>
      <c r="B610" s="63" t="s">
        <v>502</v>
      </c>
      <c r="C610" s="64"/>
      <c r="D610" s="65"/>
      <c r="E610" s="66"/>
      <c r="F610" s="67"/>
      <c r="G610" s="64"/>
      <c r="H610" s="68" t="s">
        <v>633</v>
      </c>
      <c r="I610" s="69"/>
      <c r="J610" s="69"/>
      <c r="K610" s="34" t="s">
        <v>65</v>
      </c>
      <c r="L610" s="76">
        <v>610</v>
      </c>
      <c r="M6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0" s="71"/>
      <c r="O610" s="78" t="s">
        <v>633</v>
      </c>
      <c r="P610" s="80">
        <v>44298.48645833333</v>
      </c>
      <c r="Q610" s="78" t="s">
        <v>688</v>
      </c>
      <c r="R610" s="78"/>
      <c r="S610" s="78"/>
      <c r="T610" s="78" t="s">
        <v>1192</v>
      </c>
      <c r="U610" s="80">
        <v>44298.48645833333</v>
      </c>
      <c r="V610" s="81" t="s">
        <v>1666</v>
      </c>
      <c r="W610" s="78"/>
      <c r="X610" s="78"/>
      <c r="Y610" s="84" t="s">
        <v>2163</v>
      </c>
      <c r="Z610" s="78"/>
    </row>
    <row r="611" spans="1:26" ht="28.8">
      <c r="A611" s="63" t="s">
        <v>504</v>
      </c>
      <c r="B611" s="63" t="s">
        <v>505</v>
      </c>
      <c r="C611" s="64"/>
      <c r="D611" s="65"/>
      <c r="E611" s="66"/>
      <c r="F611" s="67"/>
      <c r="G611" s="64"/>
      <c r="H611" s="50" t="s">
        <v>632</v>
      </c>
      <c r="I611" s="69"/>
      <c r="J611" s="69"/>
      <c r="K611" s="34" t="s">
        <v>66</v>
      </c>
      <c r="L611" s="76">
        <v>611</v>
      </c>
      <c r="M6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1" s="71"/>
      <c r="O611" s="78" t="s">
        <v>632</v>
      </c>
      <c r="P611" s="80">
        <v>44299.626226851855</v>
      </c>
      <c r="Q611" s="78" t="s">
        <v>914</v>
      </c>
      <c r="R611" s="81" t="s">
        <v>1135</v>
      </c>
      <c r="S611" s="78" t="s">
        <v>1169</v>
      </c>
      <c r="T611" s="78"/>
      <c r="U611" s="80">
        <v>44299.626226851855</v>
      </c>
      <c r="V611" s="81" t="s">
        <v>1667</v>
      </c>
      <c r="W611" s="78"/>
      <c r="X611" s="78"/>
      <c r="Y611" s="84" t="s">
        <v>2164</v>
      </c>
      <c r="Z611" s="84" t="s">
        <v>2281</v>
      </c>
    </row>
    <row r="612" spans="1:26" ht="28.8">
      <c r="A612" s="63" t="s">
        <v>505</v>
      </c>
      <c r="B612" s="63" t="s">
        <v>512</v>
      </c>
      <c r="C612" s="64"/>
      <c r="D612" s="65"/>
      <c r="E612" s="66"/>
      <c r="F612" s="67"/>
      <c r="G612" s="64"/>
      <c r="H612" s="50" t="s">
        <v>633</v>
      </c>
      <c r="I612" s="69"/>
      <c r="J612" s="69"/>
      <c r="K612" s="34" t="s">
        <v>65</v>
      </c>
      <c r="L612" s="76">
        <v>612</v>
      </c>
      <c r="M6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2" s="71"/>
      <c r="O612" s="78" t="s">
        <v>633</v>
      </c>
      <c r="P612" s="80">
        <v>44299.23506944445</v>
      </c>
      <c r="Q612" s="78" t="s">
        <v>696</v>
      </c>
      <c r="R612" s="78"/>
      <c r="S612" s="78"/>
      <c r="T612" s="78"/>
      <c r="U612" s="80">
        <v>44299.23506944445</v>
      </c>
      <c r="V612" s="81" t="s">
        <v>1668</v>
      </c>
      <c r="W612" s="78"/>
      <c r="X612" s="78"/>
      <c r="Y612" s="84" t="s">
        <v>2165</v>
      </c>
      <c r="Z612" s="78"/>
    </row>
    <row r="613" spans="1:26" ht="28.8">
      <c r="A613" s="63" t="s">
        <v>505</v>
      </c>
      <c r="B613" s="63" t="s">
        <v>504</v>
      </c>
      <c r="C613" s="64"/>
      <c r="D613" s="65"/>
      <c r="E613" s="66"/>
      <c r="F613" s="67"/>
      <c r="G613" s="64"/>
      <c r="H613" s="50" t="s">
        <v>633</v>
      </c>
      <c r="I613" s="69"/>
      <c r="J613" s="69"/>
      <c r="K613" s="34" t="s">
        <v>66</v>
      </c>
      <c r="L613" s="76">
        <v>613</v>
      </c>
      <c r="M6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3" s="71"/>
      <c r="O613" s="78" t="s">
        <v>633</v>
      </c>
      <c r="P613" s="80">
        <v>44299.62917824074</v>
      </c>
      <c r="Q613" s="78" t="s">
        <v>735</v>
      </c>
      <c r="R613" s="78"/>
      <c r="S613" s="78"/>
      <c r="T613" s="78"/>
      <c r="U613" s="80">
        <v>44299.62917824074</v>
      </c>
      <c r="V613" s="81" t="s">
        <v>1669</v>
      </c>
      <c r="W613" s="78"/>
      <c r="X613" s="78"/>
      <c r="Y613" s="84" t="s">
        <v>2166</v>
      </c>
      <c r="Z613" s="78"/>
    </row>
    <row r="614" spans="1:26" ht="28.8">
      <c r="A614" s="63" t="s">
        <v>503</v>
      </c>
      <c r="B614" s="63" t="s">
        <v>505</v>
      </c>
      <c r="C614" s="64"/>
      <c r="D614" s="65"/>
      <c r="E614" s="66"/>
      <c r="F614" s="67"/>
      <c r="G614" s="64"/>
      <c r="H614" s="50" t="s">
        <v>633</v>
      </c>
      <c r="I614" s="69"/>
      <c r="J614" s="69"/>
      <c r="K614" s="34" t="s">
        <v>65</v>
      </c>
      <c r="L614" s="76">
        <v>614</v>
      </c>
      <c r="M6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4" s="71"/>
      <c r="O614" s="78" t="s">
        <v>633</v>
      </c>
      <c r="P614" s="80">
        <v>44299.629895833335</v>
      </c>
      <c r="Q614" s="78" t="s">
        <v>735</v>
      </c>
      <c r="R614" s="78"/>
      <c r="S614" s="78"/>
      <c r="T614" s="78"/>
      <c r="U614" s="80">
        <v>44299.629895833335</v>
      </c>
      <c r="V614" s="81" t="s">
        <v>1670</v>
      </c>
      <c r="W614" s="78"/>
      <c r="X614" s="78"/>
      <c r="Y614" s="84" t="s">
        <v>2167</v>
      </c>
      <c r="Z614" s="78"/>
    </row>
    <row r="615" spans="1:26" ht="28.8">
      <c r="A615" s="63" t="s">
        <v>503</v>
      </c>
      <c r="B615" s="63" t="s">
        <v>504</v>
      </c>
      <c r="C615" s="64"/>
      <c r="D615" s="65"/>
      <c r="E615" s="66"/>
      <c r="F615" s="67"/>
      <c r="G615" s="64"/>
      <c r="H615" s="50" t="s">
        <v>633</v>
      </c>
      <c r="I615" s="69"/>
      <c r="J615" s="69"/>
      <c r="K615" s="34" t="s">
        <v>65</v>
      </c>
      <c r="L615" s="76">
        <v>615</v>
      </c>
      <c r="M6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5" s="71"/>
      <c r="O615" s="78" t="s">
        <v>633</v>
      </c>
      <c r="P615" s="80">
        <v>44299.629895833335</v>
      </c>
      <c r="Q615" s="78" t="s">
        <v>735</v>
      </c>
      <c r="R615" s="78"/>
      <c r="S615" s="78"/>
      <c r="T615" s="78"/>
      <c r="U615" s="80">
        <v>44299.629895833335</v>
      </c>
      <c r="V615" s="81" t="s">
        <v>1670</v>
      </c>
      <c r="W615" s="78"/>
      <c r="X615" s="78"/>
      <c r="Y615" s="84" t="s">
        <v>2167</v>
      </c>
      <c r="Z615" s="78"/>
    </row>
    <row r="616" spans="1:26" ht="15">
      <c r="A616" s="63" t="s">
        <v>506</v>
      </c>
      <c r="B616" s="63" t="s">
        <v>506</v>
      </c>
      <c r="C616" s="64"/>
      <c r="D616" s="65"/>
      <c r="E616" s="66"/>
      <c r="F616" s="67"/>
      <c r="G616" s="64"/>
      <c r="H616" s="68" t="s">
        <v>178</v>
      </c>
      <c r="I616" s="69"/>
      <c r="J616" s="69"/>
      <c r="K616" s="34" t="s">
        <v>65</v>
      </c>
      <c r="L616" s="76">
        <v>616</v>
      </c>
      <c r="M6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6" s="71"/>
      <c r="O616" s="78" t="s">
        <v>178</v>
      </c>
      <c r="P616" s="80">
        <v>44299.652349537035</v>
      </c>
      <c r="Q616" s="78" t="s">
        <v>915</v>
      </c>
      <c r="R616" s="81" t="s">
        <v>1136</v>
      </c>
      <c r="S616" s="78" t="s">
        <v>1169</v>
      </c>
      <c r="T616" s="78"/>
      <c r="U616" s="80">
        <v>44299.652349537035</v>
      </c>
      <c r="V616" s="81" t="s">
        <v>1671</v>
      </c>
      <c r="W616" s="78"/>
      <c r="X616" s="78"/>
      <c r="Y616" s="84" t="s">
        <v>2168</v>
      </c>
      <c r="Z616" s="78"/>
    </row>
    <row r="617" spans="1:26" ht="15">
      <c r="A617" s="63" t="s">
        <v>503</v>
      </c>
      <c r="B617" s="63" t="s">
        <v>506</v>
      </c>
      <c r="C617" s="64"/>
      <c r="D617" s="65"/>
      <c r="E617" s="66"/>
      <c r="F617" s="67"/>
      <c r="G617" s="64"/>
      <c r="H617" s="68" t="s">
        <v>633</v>
      </c>
      <c r="I617" s="69"/>
      <c r="J617" s="69"/>
      <c r="K617" s="34" t="s">
        <v>65</v>
      </c>
      <c r="L617" s="76">
        <v>617</v>
      </c>
      <c r="M6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7" s="71"/>
      <c r="O617" s="78" t="s">
        <v>633</v>
      </c>
      <c r="P617" s="80">
        <v>44299.70621527778</v>
      </c>
      <c r="Q617" s="78" t="s">
        <v>739</v>
      </c>
      <c r="R617" s="78"/>
      <c r="S617" s="78"/>
      <c r="T617" s="78"/>
      <c r="U617" s="80">
        <v>44299.70621527778</v>
      </c>
      <c r="V617" s="81" t="s">
        <v>1672</v>
      </c>
      <c r="W617" s="78"/>
      <c r="X617" s="78"/>
      <c r="Y617" s="84" t="s">
        <v>2169</v>
      </c>
      <c r="Z617" s="78"/>
    </row>
    <row r="618" spans="1:26" ht="15">
      <c r="A618" s="63" t="s">
        <v>503</v>
      </c>
      <c r="B618" s="63" t="s">
        <v>527</v>
      </c>
      <c r="C618" s="64"/>
      <c r="D618" s="65"/>
      <c r="E618" s="66"/>
      <c r="F618" s="67"/>
      <c r="G618" s="64"/>
      <c r="H618" s="68" t="s">
        <v>633</v>
      </c>
      <c r="I618" s="69"/>
      <c r="J618" s="69"/>
      <c r="K618" s="34" t="s">
        <v>65</v>
      </c>
      <c r="L618" s="76">
        <v>618</v>
      </c>
      <c r="M6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8" s="71"/>
      <c r="O618" s="78" t="s">
        <v>633</v>
      </c>
      <c r="P618" s="80">
        <v>44297.52172453704</v>
      </c>
      <c r="Q618" s="78" t="s">
        <v>668</v>
      </c>
      <c r="R618" s="78"/>
      <c r="S618" s="78"/>
      <c r="T618" s="78"/>
      <c r="U618" s="80">
        <v>44297.52172453704</v>
      </c>
      <c r="V618" s="81" t="s">
        <v>1673</v>
      </c>
      <c r="W618" s="78"/>
      <c r="X618" s="78"/>
      <c r="Y618" s="84" t="s">
        <v>2170</v>
      </c>
      <c r="Z618" s="78"/>
    </row>
    <row r="619" spans="1:26" ht="15">
      <c r="A619" s="63" t="s">
        <v>503</v>
      </c>
      <c r="B619" s="63" t="s">
        <v>544</v>
      </c>
      <c r="C619" s="64"/>
      <c r="D619" s="65"/>
      <c r="E619" s="66"/>
      <c r="F619" s="67"/>
      <c r="G619" s="64"/>
      <c r="H619" s="68" t="s">
        <v>633</v>
      </c>
      <c r="I619" s="69"/>
      <c r="J619" s="69"/>
      <c r="K619" s="34" t="s">
        <v>65</v>
      </c>
      <c r="L619" s="76">
        <v>619</v>
      </c>
      <c r="M6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9" s="71"/>
      <c r="O619" s="78" t="s">
        <v>633</v>
      </c>
      <c r="P619" s="80">
        <v>44297.52172453704</v>
      </c>
      <c r="Q619" s="78" t="s">
        <v>668</v>
      </c>
      <c r="R619" s="78"/>
      <c r="S619" s="78"/>
      <c r="T619" s="78"/>
      <c r="U619" s="80">
        <v>44297.52172453704</v>
      </c>
      <c r="V619" s="81" t="s">
        <v>1673</v>
      </c>
      <c r="W619" s="78"/>
      <c r="X619" s="78"/>
      <c r="Y619" s="84" t="s">
        <v>2170</v>
      </c>
      <c r="Z619" s="78"/>
    </row>
    <row r="620" spans="1:26" ht="15">
      <c r="A620" s="63" t="s">
        <v>503</v>
      </c>
      <c r="B620" s="63" t="s">
        <v>515</v>
      </c>
      <c r="C620" s="64"/>
      <c r="D620" s="65"/>
      <c r="E620" s="66"/>
      <c r="F620" s="67"/>
      <c r="G620" s="64"/>
      <c r="H620" s="68" t="s">
        <v>633</v>
      </c>
      <c r="I620" s="69"/>
      <c r="J620" s="69"/>
      <c r="K620" s="34" t="s">
        <v>65</v>
      </c>
      <c r="L620" s="76">
        <v>620</v>
      </c>
      <c r="M6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0" s="71"/>
      <c r="O620" s="78" t="s">
        <v>633</v>
      </c>
      <c r="P620" s="80">
        <v>44297.52172453704</v>
      </c>
      <c r="Q620" s="78" t="s">
        <v>668</v>
      </c>
      <c r="R620" s="78"/>
      <c r="S620" s="78"/>
      <c r="T620" s="78"/>
      <c r="U620" s="80">
        <v>44297.52172453704</v>
      </c>
      <c r="V620" s="81" t="s">
        <v>1673</v>
      </c>
      <c r="W620" s="78"/>
      <c r="X620" s="78"/>
      <c r="Y620" s="84" t="s">
        <v>2170</v>
      </c>
      <c r="Z620" s="78"/>
    </row>
    <row r="621" spans="1:26" ht="15">
      <c r="A621" s="63" t="s">
        <v>503</v>
      </c>
      <c r="B621" s="63" t="s">
        <v>515</v>
      </c>
      <c r="C621" s="64"/>
      <c r="D621" s="65"/>
      <c r="E621" s="66"/>
      <c r="F621" s="67"/>
      <c r="G621" s="64"/>
      <c r="H621" s="68" t="s">
        <v>633</v>
      </c>
      <c r="I621" s="69"/>
      <c r="J621" s="69"/>
      <c r="K621" s="34" t="s">
        <v>65</v>
      </c>
      <c r="L621" s="76">
        <v>621</v>
      </c>
      <c r="M6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1" s="71"/>
      <c r="O621" s="78" t="s">
        <v>633</v>
      </c>
      <c r="P621" s="80">
        <v>44298.78440972222</v>
      </c>
      <c r="Q621" s="78" t="s">
        <v>704</v>
      </c>
      <c r="R621" s="81" t="s">
        <v>988</v>
      </c>
      <c r="S621" s="78" t="s">
        <v>1174</v>
      </c>
      <c r="T621" s="78"/>
      <c r="U621" s="80">
        <v>44298.78440972222</v>
      </c>
      <c r="V621" s="81" t="s">
        <v>1674</v>
      </c>
      <c r="W621" s="78"/>
      <c r="X621" s="78"/>
      <c r="Y621" s="84" t="s">
        <v>2171</v>
      </c>
      <c r="Z621" s="78"/>
    </row>
    <row r="622" spans="1:26" ht="28.8">
      <c r="A622" s="63" t="s">
        <v>503</v>
      </c>
      <c r="B622" s="63" t="s">
        <v>512</v>
      </c>
      <c r="C622" s="64"/>
      <c r="D622" s="65"/>
      <c r="E622" s="66"/>
      <c r="F622" s="67"/>
      <c r="G622" s="64"/>
      <c r="H622" s="50" t="s">
        <v>633</v>
      </c>
      <c r="I622" s="69"/>
      <c r="J622" s="69"/>
      <c r="K622" s="34" t="s">
        <v>65</v>
      </c>
      <c r="L622" s="76">
        <v>622</v>
      </c>
      <c r="M6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2" s="71"/>
      <c r="O622" s="78" t="s">
        <v>633</v>
      </c>
      <c r="P622" s="80">
        <v>44298.83582175926</v>
      </c>
      <c r="Q622" s="78" t="s">
        <v>696</v>
      </c>
      <c r="R622" s="78"/>
      <c r="S622" s="78"/>
      <c r="T622" s="78"/>
      <c r="U622" s="80">
        <v>44298.83582175926</v>
      </c>
      <c r="V622" s="81" t="s">
        <v>1675</v>
      </c>
      <c r="W622" s="78"/>
      <c r="X622" s="78"/>
      <c r="Y622" s="84" t="s">
        <v>2172</v>
      </c>
      <c r="Z622" s="78"/>
    </row>
    <row r="623" spans="1:26" ht="15">
      <c r="A623" s="63" t="s">
        <v>503</v>
      </c>
      <c r="B623" s="63" t="s">
        <v>527</v>
      </c>
      <c r="C623" s="64"/>
      <c r="D623" s="65"/>
      <c r="E623" s="66"/>
      <c r="F623" s="67"/>
      <c r="G623" s="64"/>
      <c r="H623" s="68" t="s">
        <v>633</v>
      </c>
      <c r="I623" s="69"/>
      <c r="J623" s="69"/>
      <c r="K623" s="34" t="s">
        <v>65</v>
      </c>
      <c r="L623" s="76">
        <v>623</v>
      </c>
      <c r="M6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3" s="71"/>
      <c r="O623" s="78" t="s">
        <v>633</v>
      </c>
      <c r="P623" s="80">
        <v>44302.73451388889</v>
      </c>
      <c r="Q623" s="78" t="s">
        <v>911</v>
      </c>
      <c r="R623" s="81" t="s">
        <v>1133</v>
      </c>
      <c r="S623" s="78" t="s">
        <v>1174</v>
      </c>
      <c r="T623" s="78"/>
      <c r="U623" s="80">
        <v>44302.73451388889</v>
      </c>
      <c r="V623" s="81" t="s">
        <v>1676</v>
      </c>
      <c r="W623" s="78"/>
      <c r="X623" s="78"/>
      <c r="Y623" s="84" t="s">
        <v>2173</v>
      </c>
      <c r="Z623" s="78"/>
    </row>
    <row r="624" spans="1:26" ht="15">
      <c r="A624" s="63" t="s">
        <v>503</v>
      </c>
      <c r="B624" s="63" t="s">
        <v>544</v>
      </c>
      <c r="C624" s="64"/>
      <c r="D624" s="65"/>
      <c r="E624" s="66"/>
      <c r="F624" s="67"/>
      <c r="G624" s="64"/>
      <c r="H624" s="68" t="s">
        <v>633</v>
      </c>
      <c r="I624" s="69"/>
      <c r="J624" s="69"/>
      <c r="K624" s="34" t="s">
        <v>65</v>
      </c>
      <c r="L624" s="76">
        <v>624</v>
      </c>
      <c r="M6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4" s="71"/>
      <c r="O624" s="78" t="s">
        <v>633</v>
      </c>
      <c r="P624" s="80">
        <v>44302.73451388889</v>
      </c>
      <c r="Q624" s="78" t="s">
        <v>911</v>
      </c>
      <c r="R624" s="81" t="s">
        <v>1133</v>
      </c>
      <c r="S624" s="78" t="s">
        <v>1174</v>
      </c>
      <c r="T624" s="78"/>
      <c r="U624" s="80">
        <v>44302.73451388889</v>
      </c>
      <c r="V624" s="81" t="s">
        <v>1676</v>
      </c>
      <c r="W624" s="78"/>
      <c r="X624" s="78"/>
      <c r="Y624" s="84" t="s">
        <v>2173</v>
      </c>
      <c r="Z624" s="78"/>
    </row>
    <row r="625" spans="1:26" ht="15">
      <c r="A625" s="63" t="s">
        <v>503</v>
      </c>
      <c r="B625" s="63" t="s">
        <v>551</v>
      </c>
      <c r="C625" s="64"/>
      <c r="D625" s="65"/>
      <c r="E625" s="66"/>
      <c r="F625" s="67"/>
      <c r="G625" s="64"/>
      <c r="H625" s="68" t="s">
        <v>633</v>
      </c>
      <c r="I625" s="69"/>
      <c r="J625" s="69"/>
      <c r="K625" s="34" t="s">
        <v>65</v>
      </c>
      <c r="L625" s="76">
        <v>625</v>
      </c>
      <c r="M6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5" s="71"/>
      <c r="O625" s="78" t="s">
        <v>633</v>
      </c>
      <c r="P625" s="80">
        <v>44302.73451388889</v>
      </c>
      <c r="Q625" s="78" t="s">
        <v>911</v>
      </c>
      <c r="R625" s="81" t="s">
        <v>1133</v>
      </c>
      <c r="S625" s="78" t="s">
        <v>1174</v>
      </c>
      <c r="T625" s="78"/>
      <c r="U625" s="80">
        <v>44302.73451388889</v>
      </c>
      <c r="V625" s="81" t="s">
        <v>1676</v>
      </c>
      <c r="W625" s="78"/>
      <c r="X625" s="78"/>
      <c r="Y625" s="84" t="s">
        <v>2173</v>
      </c>
      <c r="Z625" s="78"/>
    </row>
    <row r="626" spans="1:26" ht="15">
      <c r="A626" s="63" t="s">
        <v>503</v>
      </c>
      <c r="B626" s="63" t="s">
        <v>515</v>
      </c>
      <c r="C626" s="64"/>
      <c r="D626" s="65"/>
      <c r="E626" s="66"/>
      <c r="F626" s="67"/>
      <c r="G626" s="64"/>
      <c r="H626" s="68" t="s">
        <v>633</v>
      </c>
      <c r="I626" s="69"/>
      <c r="J626" s="69"/>
      <c r="K626" s="34" t="s">
        <v>65</v>
      </c>
      <c r="L626" s="76">
        <v>626</v>
      </c>
      <c r="M6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6" s="71"/>
      <c r="O626" s="78" t="s">
        <v>633</v>
      </c>
      <c r="P626" s="80">
        <v>44302.73451388889</v>
      </c>
      <c r="Q626" s="78" t="s">
        <v>911</v>
      </c>
      <c r="R626" s="81" t="s">
        <v>1133</v>
      </c>
      <c r="S626" s="78" t="s">
        <v>1174</v>
      </c>
      <c r="T626" s="78"/>
      <c r="U626" s="80">
        <v>44302.73451388889</v>
      </c>
      <c r="V626" s="81" t="s">
        <v>1676</v>
      </c>
      <c r="W626" s="78"/>
      <c r="X626" s="78"/>
      <c r="Y626" s="84" t="s">
        <v>2173</v>
      </c>
      <c r="Z626" s="78"/>
    </row>
    <row r="627" spans="1:26" ht="15">
      <c r="A627" s="63" t="s">
        <v>507</v>
      </c>
      <c r="B627" s="63" t="s">
        <v>572</v>
      </c>
      <c r="C627" s="64"/>
      <c r="D627" s="65"/>
      <c r="E627" s="66"/>
      <c r="F627" s="67"/>
      <c r="G627" s="64"/>
      <c r="H627" s="68" t="s">
        <v>632</v>
      </c>
      <c r="I627" s="69"/>
      <c r="J627" s="69"/>
      <c r="K627" s="34" t="s">
        <v>65</v>
      </c>
      <c r="L627" s="76">
        <v>627</v>
      </c>
      <c r="M6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7" s="71"/>
      <c r="O627" s="78" t="s">
        <v>632</v>
      </c>
      <c r="P627" s="80">
        <v>44302.65828703704</v>
      </c>
      <c r="Q627" s="78" t="s">
        <v>916</v>
      </c>
      <c r="R627" s="78"/>
      <c r="S627" s="78"/>
      <c r="T627" s="78"/>
      <c r="U627" s="80">
        <v>44302.65828703704</v>
      </c>
      <c r="V627" s="81" t="s">
        <v>1677</v>
      </c>
      <c r="W627" s="78"/>
      <c r="X627" s="78"/>
      <c r="Y627" s="84" t="s">
        <v>2174</v>
      </c>
      <c r="Z627" s="84" t="s">
        <v>2282</v>
      </c>
    </row>
    <row r="628" spans="1:26" ht="15">
      <c r="A628" s="63" t="s">
        <v>508</v>
      </c>
      <c r="B628" s="63" t="s">
        <v>572</v>
      </c>
      <c r="C628" s="64"/>
      <c r="D628" s="65"/>
      <c r="E628" s="66"/>
      <c r="F628" s="67"/>
      <c r="G628" s="64"/>
      <c r="H628" s="68" t="s">
        <v>633</v>
      </c>
      <c r="I628" s="69"/>
      <c r="J628" s="69"/>
      <c r="K628" s="34" t="s">
        <v>65</v>
      </c>
      <c r="L628" s="76">
        <v>628</v>
      </c>
      <c r="M6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8" s="71"/>
      <c r="O628" s="78" t="s">
        <v>633</v>
      </c>
      <c r="P628" s="80">
        <v>44302.738599537035</v>
      </c>
      <c r="Q628" s="78" t="s">
        <v>917</v>
      </c>
      <c r="R628" s="78"/>
      <c r="S628" s="78"/>
      <c r="T628" s="78"/>
      <c r="U628" s="80">
        <v>44302.738599537035</v>
      </c>
      <c r="V628" s="81" t="s">
        <v>1678</v>
      </c>
      <c r="W628" s="78"/>
      <c r="X628" s="78"/>
      <c r="Y628" s="84" t="s">
        <v>2175</v>
      </c>
      <c r="Z628" s="78"/>
    </row>
    <row r="629" spans="1:26" ht="15">
      <c r="A629" s="63" t="s">
        <v>507</v>
      </c>
      <c r="B629" s="63" t="s">
        <v>527</v>
      </c>
      <c r="C629" s="64"/>
      <c r="D629" s="65"/>
      <c r="E629" s="66"/>
      <c r="F629" s="67"/>
      <c r="G629" s="64"/>
      <c r="H629" s="68" t="s">
        <v>633</v>
      </c>
      <c r="I629" s="69"/>
      <c r="J629" s="69"/>
      <c r="K629" s="34" t="s">
        <v>65</v>
      </c>
      <c r="L629" s="76">
        <v>629</v>
      </c>
      <c r="M6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9" s="71"/>
      <c r="O629" s="78" t="s">
        <v>633</v>
      </c>
      <c r="P629" s="80">
        <v>44302.65828703704</v>
      </c>
      <c r="Q629" s="78" t="s">
        <v>916</v>
      </c>
      <c r="R629" s="78"/>
      <c r="S629" s="78"/>
      <c r="T629" s="78"/>
      <c r="U629" s="80">
        <v>44302.65828703704</v>
      </c>
      <c r="V629" s="81" t="s">
        <v>1677</v>
      </c>
      <c r="W629" s="78"/>
      <c r="X629" s="78"/>
      <c r="Y629" s="84" t="s">
        <v>2174</v>
      </c>
      <c r="Z629" s="84" t="s">
        <v>2282</v>
      </c>
    </row>
    <row r="630" spans="1:26" ht="15">
      <c r="A630" s="63" t="s">
        <v>508</v>
      </c>
      <c r="B630" s="63" t="s">
        <v>507</v>
      </c>
      <c r="C630" s="64"/>
      <c r="D630" s="65"/>
      <c r="E630" s="66"/>
      <c r="F630" s="67"/>
      <c r="G630" s="64"/>
      <c r="H630" s="68" t="s">
        <v>633</v>
      </c>
      <c r="I630" s="69"/>
      <c r="J630" s="69"/>
      <c r="K630" s="34" t="s">
        <v>65</v>
      </c>
      <c r="L630" s="76">
        <v>630</v>
      </c>
      <c r="M6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0" s="71"/>
      <c r="O630" s="78" t="s">
        <v>633</v>
      </c>
      <c r="P630" s="80">
        <v>44302.738599537035</v>
      </c>
      <c r="Q630" s="78" t="s">
        <v>917</v>
      </c>
      <c r="R630" s="78"/>
      <c r="S630" s="78"/>
      <c r="T630" s="78"/>
      <c r="U630" s="80">
        <v>44302.738599537035</v>
      </c>
      <c r="V630" s="81" t="s">
        <v>1678</v>
      </c>
      <c r="W630" s="78"/>
      <c r="X630" s="78"/>
      <c r="Y630" s="84" t="s">
        <v>2175</v>
      </c>
      <c r="Z630" s="78"/>
    </row>
    <row r="631" spans="1:26" ht="15">
      <c r="A631" s="63" t="s">
        <v>508</v>
      </c>
      <c r="B631" s="63" t="s">
        <v>527</v>
      </c>
      <c r="C631" s="64"/>
      <c r="D631" s="65"/>
      <c r="E631" s="66"/>
      <c r="F631" s="67"/>
      <c r="G631" s="64"/>
      <c r="H631" s="68" t="s">
        <v>633</v>
      </c>
      <c r="I631" s="69"/>
      <c r="J631" s="69"/>
      <c r="K631" s="34" t="s">
        <v>65</v>
      </c>
      <c r="L631" s="76">
        <v>631</v>
      </c>
      <c r="M6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1" s="71"/>
      <c r="O631" s="78" t="s">
        <v>633</v>
      </c>
      <c r="P631" s="80">
        <v>44302.738599537035</v>
      </c>
      <c r="Q631" s="78" t="s">
        <v>917</v>
      </c>
      <c r="R631" s="78"/>
      <c r="S631" s="78"/>
      <c r="T631" s="78"/>
      <c r="U631" s="80">
        <v>44302.738599537035</v>
      </c>
      <c r="V631" s="81" t="s">
        <v>1678</v>
      </c>
      <c r="W631" s="78"/>
      <c r="X631" s="78"/>
      <c r="Y631" s="84" t="s">
        <v>2175</v>
      </c>
      <c r="Z631" s="78"/>
    </row>
    <row r="632" spans="1:26" ht="28.8">
      <c r="A632" s="63" t="s">
        <v>509</v>
      </c>
      <c r="B632" s="63" t="s">
        <v>551</v>
      </c>
      <c r="C632" s="64"/>
      <c r="D632" s="65"/>
      <c r="E632" s="66"/>
      <c r="F632" s="67"/>
      <c r="G632" s="64"/>
      <c r="H632" s="50" t="s">
        <v>632</v>
      </c>
      <c r="I632" s="69"/>
      <c r="J632" s="69"/>
      <c r="K632" s="34" t="s">
        <v>65</v>
      </c>
      <c r="L632" s="76">
        <v>632</v>
      </c>
      <c r="M6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2" s="71"/>
      <c r="O632" s="78" t="s">
        <v>632</v>
      </c>
      <c r="P632" s="80">
        <v>44302.81565972222</v>
      </c>
      <c r="Q632" s="78" t="s">
        <v>918</v>
      </c>
      <c r="R632" s="81" t="s">
        <v>1137</v>
      </c>
      <c r="S632" s="78" t="s">
        <v>1169</v>
      </c>
      <c r="T632" s="78" t="s">
        <v>1214</v>
      </c>
      <c r="U632" s="80">
        <v>44302.81565972222</v>
      </c>
      <c r="V632" s="81" t="s">
        <v>1679</v>
      </c>
      <c r="W632" s="78"/>
      <c r="X632" s="78"/>
      <c r="Y632" s="84" t="s">
        <v>2176</v>
      </c>
      <c r="Z632" s="84" t="s">
        <v>2283</v>
      </c>
    </row>
    <row r="633" spans="1:26" ht="15">
      <c r="A633" s="63" t="s">
        <v>510</v>
      </c>
      <c r="B633" s="63" t="s">
        <v>624</v>
      </c>
      <c r="C633" s="64"/>
      <c r="D633" s="65"/>
      <c r="E633" s="66"/>
      <c r="F633" s="67"/>
      <c r="G633" s="64"/>
      <c r="H633" s="68" t="s">
        <v>633</v>
      </c>
      <c r="I633" s="69"/>
      <c r="J633" s="69"/>
      <c r="K633" s="34" t="s">
        <v>65</v>
      </c>
      <c r="L633" s="76">
        <v>633</v>
      </c>
      <c r="M6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3" s="71"/>
      <c r="O633" s="78" t="s">
        <v>633</v>
      </c>
      <c r="P633" s="80">
        <v>44302.82094907408</v>
      </c>
      <c r="Q633" s="78" t="s">
        <v>919</v>
      </c>
      <c r="R633" s="81" t="s">
        <v>1138</v>
      </c>
      <c r="S633" s="78" t="s">
        <v>1169</v>
      </c>
      <c r="T633" s="78"/>
      <c r="U633" s="80">
        <v>44302.82094907408</v>
      </c>
      <c r="V633" s="81" t="s">
        <v>1680</v>
      </c>
      <c r="W633" s="78"/>
      <c r="X633" s="78"/>
      <c r="Y633" s="84" t="s">
        <v>2177</v>
      </c>
      <c r="Z633" s="84" t="s">
        <v>2284</v>
      </c>
    </row>
    <row r="634" spans="1:26" ht="15">
      <c r="A634" s="63" t="s">
        <v>511</v>
      </c>
      <c r="B634" s="63" t="s">
        <v>511</v>
      </c>
      <c r="C634" s="64"/>
      <c r="D634" s="65"/>
      <c r="E634" s="66"/>
      <c r="F634" s="67"/>
      <c r="G634" s="64"/>
      <c r="H634" s="68" t="s">
        <v>178</v>
      </c>
      <c r="I634" s="69"/>
      <c r="J634" s="69"/>
      <c r="K634" s="34" t="s">
        <v>65</v>
      </c>
      <c r="L634" s="76">
        <v>634</v>
      </c>
      <c r="M6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4" s="71"/>
      <c r="O634" s="78" t="s">
        <v>178</v>
      </c>
      <c r="P634" s="80">
        <v>44299.580405092594</v>
      </c>
      <c r="Q634" s="78" t="s">
        <v>920</v>
      </c>
      <c r="R634" s="81" t="s">
        <v>1139</v>
      </c>
      <c r="S634" s="78" t="s">
        <v>1169</v>
      </c>
      <c r="T634" s="78"/>
      <c r="U634" s="80">
        <v>44299.580405092594</v>
      </c>
      <c r="V634" s="81" t="s">
        <v>1681</v>
      </c>
      <c r="W634" s="78"/>
      <c r="X634" s="78"/>
      <c r="Y634" s="84" t="s">
        <v>2178</v>
      </c>
      <c r="Z634" s="78"/>
    </row>
    <row r="635" spans="1:26" ht="15">
      <c r="A635" s="63" t="s">
        <v>511</v>
      </c>
      <c r="B635" s="63" t="s">
        <v>623</v>
      </c>
      <c r="C635" s="64"/>
      <c r="D635" s="65"/>
      <c r="E635" s="66"/>
      <c r="F635" s="67"/>
      <c r="G635" s="64"/>
      <c r="H635" s="68" t="s">
        <v>633</v>
      </c>
      <c r="I635" s="69"/>
      <c r="J635" s="69"/>
      <c r="K635" s="34" t="s">
        <v>65</v>
      </c>
      <c r="L635" s="76">
        <v>635</v>
      </c>
      <c r="M6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5" s="71"/>
      <c r="O635" s="78" t="s">
        <v>633</v>
      </c>
      <c r="P635" s="80">
        <v>44302.70929398148</v>
      </c>
      <c r="Q635" s="78" t="s">
        <v>910</v>
      </c>
      <c r="R635" s="78"/>
      <c r="S635" s="78"/>
      <c r="T635" s="78"/>
      <c r="U635" s="80">
        <v>44302.70929398148</v>
      </c>
      <c r="V635" s="81" t="s">
        <v>1682</v>
      </c>
      <c r="W635" s="78"/>
      <c r="X635" s="78"/>
      <c r="Y635" s="84" t="s">
        <v>2179</v>
      </c>
      <c r="Z635" s="78"/>
    </row>
    <row r="636" spans="1:26" ht="15">
      <c r="A636" s="63" t="s">
        <v>511</v>
      </c>
      <c r="B636" s="63" t="s">
        <v>499</v>
      </c>
      <c r="C636" s="64"/>
      <c r="D636" s="65"/>
      <c r="E636" s="66"/>
      <c r="F636" s="67"/>
      <c r="G636" s="64"/>
      <c r="H636" s="68" t="s">
        <v>633</v>
      </c>
      <c r="I636" s="69"/>
      <c r="J636" s="69"/>
      <c r="K636" s="34" t="s">
        <v>65</v>
      </c>
      <c r="L636" s="76">
        <v>636</v>
      </c>
      <c r="M6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6" s="71"/>
      <c r="O636" s="78" t="s">
        <v>633</v>
      </c>
      <c r="P636" s="80">
        <v>44302.70929398148</v>
      </c>
      <c r="Q636" s="78" t="s">
        <v>910</v>
      </c>
      <c r="R636" s="78"/>
      <c r="S636" s="78"/>
      <c r="T636" s="78"/>
      <c r="U636" s="80">
        <v>44302.70929398148</v>
      </c>
      <c r="V636" s="81" t="s">
        <v>1682</v>
      </c>
      <c r="W636" s="78"/>
      <c r="X636" s="78"/>
      <c r="Y636" s="84" t="s">
        <v>2179</v>
      </c>
      <c r="Z636" s="78"/>
    </row>
    <row r="637" spans="1:26" ht="15">
      <c r="A637" s="63" t="s">
        <v>510</v>
      </c>
      <c r="B637" s="63" t="s">
        <v>511</v>
      </c>
      <c r="C637" s="64"/>
      <c r="D637" s="65"/>
      <c r="E637" s="66"/>
      <c r="F637" s="67"/>
      <c r="G637" s="64"/>
      <c r="H637" s="68" t="s">
        <v>633</v>
      </c>
      <c r="I637" s="69"/>
      <c r="J637" s="69"/>
      <c r="K637" s="34" t="s">
        <v>65</v>
      </c>
      <c r="L637" s="76">
        <v>637</v>
      </c>
      <c r="M6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7" s="71"/>
      <c r="O637" s="78" t="s">
        <v>633</v>
      </c>
      <c r="P637" s="80">
        <v>44302.82094907408</v>
      </c>
      <c r="Q637" s="78" t="s">
        <v>919</v>
      </c>
      <c r="R637" s="81" t="s">
        <v>1138</v>
      </c>
      <c r="S637" s="78" t="s">
        <v>1169</v>
      </c>
      <c r="T637" s="78"/>
      <c r="U637" s="80">
        <v>44302.82094907408</v>
      </c>
      <c r="V637" s="81" t="s">
        <v>1680</v>
      </c>
      <c r="W637" s="78"/>
      <c r="X637" s="78"/>
      <c r="Y637" s="84" t="s">
        <v>2177</v>
      </c>
      <c r="Z637" s="84" t="s">
        <v>2284</v>
      </c>
    </row>
    <row r="638" spans="1:26" ht="15">
      <c r="A638" s="63" t="s">
        <v>510</v>
      </c>
      <c r="B638" s="63" t="s">
        <v>499</v>
      </c>
      <c r="C638" s="64"/>
      <c r="D638" s="65"/>
      <c r="E638" s="66"/>
      <c r="F638" s="67"/>
      <c r="G638" s="64"/>
      <c r="H638" s="68" t="s">
        <v>632</v>
      </c>
      <c r="I638" s="69"/>
      <c r="J638" s="69"/>
      <c r="K638" s="34" t="s">
        <v>65</v>
      </c>
      <c r="L638" s="76">
        <v>638</v>
      </c>
      <c r="M6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8" s="71"/>
      <c r="O638" s="78" t="s">
        <v>632</v>
      </c>
      <c r="P638" s="80">
        <v>44302.82094907408</v>
      </c>
      <c r="Q638" s="78" t="s">
        <v>919</v>
      </c>
      <c r="R638" s="81" t="s">
        <v>1138</v>
      </c>
      <c r="S638" s="78" t="s">
        <v>1169</v>
      </c>
      <c r="T638" s="78"/>
      <c r="U638" s="80">
        <v>44302.82094907408</v>
      </c>
      <c r="V638" s="81" t="s">
        <v>1680</v>
      </c>
      <c r="W638" s="78"/>
      <c r="X638" s="78"/>
      <c r="Y638" s="84" t="s">
        <v>2177</v>
      </c>
      <c r="Z638" s="84" t="s">
        <v>2284</v>
      </c>
    </row>
    <row r="639" spans="1:26" ht="15">
      <c r="A639" s="63" t="s">
        <v>512</v>
      </c>
      <c r="B639" s="63" t="s">
        <v>512</v>
      </c>
      <c r="C639" s="64"/>
      <c r="D639" s="65"/>
      <c r="E639" s="66"/>
      <c r="F639" s="67"/>
      <c r="G639" s="64"/>
      <c r="H639" s="50" t="s">
        <v>178</v>
      </c>
      <c r="I639" s="69"/>
      <c r="J639" s="69"/>
      <c r="K639" s="34" t="s">
        <v>65</v>
      </c>
      <c r="L639" s="76">
        <v>639</v>
      </c>
      <c r="M6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9" s="71"/>
      <c r="O639" s="78" t="s">
        <v>178</v>
      </c>
      <c r="P639" s="80">
        <v>44298.58771990741</v>
      </c>
      <c r="Q639" s="78" t="s">
        <v>921</v>
      </c>
      <c r="R639" s="81" t="s">
        <v>1140</v>
      </c>
      <c r="S639" s="78" t="s">
        <v>1169</v>
      </c>
      <c r="T639" s="78"/>
      <c r="U639" s="80">
        <v>44298.58771990741</v>
      </c>
      <c r="V639" s="81" t="s">
        <v>1683</v>
      </c>
      <c r="W639" s="78"/>
      <c r="X639" s="78"/>
      <c r="Y639" s="84" t="s">
        <v>2180</v>
      </c>
      <c r="Z639" s="78"/>
    </row>
    <row r="640" spans="1:26" ht="28.8">
      <c r="A640" s="63" t="s">
        <v>513</v>
      </c>
      <c r="B640" s="63" t="s">
        <v>512</v>
      </c>
      <c r="C640" s="64"/>
      <c r="D640" s="65"/>
      <c r="E640" s="66"/>
      <c r="F640" s="67"/>
      <c r="G640" s="64"/>
      <c r="H640" s="50" t="s">
        <v>633</v>
      </c>
      <c r="I640" s="69"/>
      <c r="J640" s="69"/>
      <c r="K640" s="34" t="s">
        <v>65</v>
      </c>
      <c r="L640" s="76">
        <v>640</v>
      </c>
      <c r="M6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0" s="71"/>
      <c r="O640" s="78" t="s">
        <v>633</v>
      </c>
      <c r="P640" s="80">
        <v>44298.82209490741</v>
      </c>
      <c r="Q640" s="78" t="s">
        <v>696</v>
      </c>
      <c r="R640" s="78"/>
      <c r="S640" s="78"/>
      <c r="T640" s="78"/>
      <c r="U640" s="80">
        <v>44298.82209490741</v>
      </c>
      <c r="V640" s="81" t="s">
        <v>1684</v>
      </c>
      <c r="W640" s="78"/>
      <c r="X640" s="78"/>
      <c r="Y640" s="84" t="s">
        <v>2181</v>
      </c>
      <c r="Z640" s="78"/>
    </row>
    <row r="641" spans="1:26" ht="15">
      <c r="A641" s="63" t="s">
        <v>513</v>
      </c>
      <c r="B641" s="63" t="s">
        <v>527</v>
      </c>
      <c r="C641" s="64"/>
      <c r="D641" s="65"/>
      <c r="E641" s="66"/>
      <c r="F641" s="67"/>
      <c r="G641" s="64"/>
      <c r="H641" s="68" t="s">
        <v>633</v>
      </c>
      <c r="I641" s="69"/>
      <c r="J641" s="69"/>
      <c r="K641" s="34" t="s">
        <v>65</v>
      </c>
      <c r="L641" s="76">
        <v>641</v>
      </c>
      <c r="M6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1" s="71"/>
      <c r="O641" s="78" t="s">
        <v>633</v>
      </c>
      <c r="P641" s="80">
        <v>44297.809537037036</v>
      </c>
      <c r="Q641" s="78" t="s">
        <v>668</v>
      </c>
      <c r="R641" s="78"/>
      <c r="S641" s="78"/>
      <c r="T641" s="78"/>
      <c r="U641" s="80">
        <v>44297.809537037036</v>
      </c>
      <c r="V641" s="81" t="s">
        <v>1685</v>
      </c>
      <c r="W641" s="78"/>
      <c r="X641" s="78"/>
      <c r="Y641" s="84" t="s">
        <v>2182</v>
      </c>
      <c r="Z641" s="78"/>
    </row>
    <row r="642" spans="1:26" ht="15">
      <c r="A642" s="63" t="s">
        <v>513</v>
      </c>
      <c r="B642" s="63" t="s">
        <v>544</v>
      </c>
      <c r="C642" s="64"/>
      <c r="D642" s="65"/>
      <c r="E642" s="66"/>
      <c r="F642" s="67"/>
      <c r="G642" s="64"/>
      <c r="H642" s="68" t="s">
        <v>633</v>
      </c>
      <c r="I642" s="69"/>
      <c r="J642" s="69"/>
      <c r="K642" s="34" t="s">
        <v>65</v>
      </c>
      <c r="L642" s="76">
        <v>642</v>
      </c>
      <c r="M6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2" s="71"/>
      <c r="O642" s="78" t="s">
        <v>633</v>
      </c>
      <c r="P642" s="80">
        <v>44297.809537037036</v>
      </c>
      <c r="Q642" s="78" t="s">
        <v>668</v>
      </c>
      <c r="R642" s="78"/>
      <c r="S642" s="78"/>
      <c r="T642" s="78"/>
      <c r="U642" s="80">
        <v>44297.809537037036</v>
      </c>
      <c r="V642" s="81" t="s">
        <v>1685</v>
      </c>
      <c r="W642" s="78"/>
      <c r="X642" s="78"/>
      <c r="Y642" s="84" t="s">
        <v>2182</v>
      </c>
      <c r="Z642" s="78"/>
    </row>
    <row r="643" spans="1:26" ht="15">
      <c r="A643" s="63" t="s">
        <v>513</v>
      </c>
      <c r="B643" s="63" t="s">
        <v>515</v>
      </c>
      <c r="C643" s="64"/>
      <c r="D643" s="65"/>
      <c r="E643" s="66"/>
      <c r="F643" s="67"/>
      <c r="G643" s="64"/>
      <c r="H643" s="68" t="s">
        <v>633</v>
      </c>
      <c r="I643" s="69"/>
      <c r="J643" s="69"/>
      <c r="K643" s="34" t="s">
        <v>65</v>
      </c>
      <c r="L643" s="76">
        <v>643</v>
      </c>
      <c r="M6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3" s="71"/>
      <c r="O643" s="78" t="s">
        <v>633</v>
      </c>
      <c r="P643" s="80">
        <v>44297.809537037036</v>
      </c>
      <c r="Q643" s="78" t="s">
        <v>668</v>
      </c>
      <c r="R643" s="78"/>
      <c r="S643" s="78"/>
      <c r="T643" s="78"/>
      <c r="U643" s="80">
        <v>44297.809537037036</v>
      </c>
      <c r="V643" s="81" t="s">
        <v>1685</v>
      </c>
      <c r="W643" s="78"/>
      <c r="X643" s="78"/>
      <c r="Y643" s="84" t="s">
        <v>2182</v>
      </c>
      <c r="Z643" s="78"/>
    </row>
    <row r="644" spans="1:26" ht="15">
      <c r="A644" s="63" t="s">
        <v>513</v>
      </c>
      <c r="B644" s="63" t="s">
        <v>515</v>
      </c>
      <c r="C644" s="64"/>
      <c r="D644" s="65"/>
      <c r="E644" s="66"/>
      <c r="F644" s="67"/>
      <c r="G644" s="64"/>
      <c r="H644" s="68" t="s">
        <v>633</v>
      </c>
      <c r="I644" s="69"/>
      <c r="J644" s="69"/>
      <c r="K644" s="34" t="s">
        <v>65</v>
      </c>
      <c r="L644" s="76">
        <v>644</v>
      </c>
      <c r="M6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4" s="71"/>
      <c r="O644" s="78" t="s">
        <v>633</v>
      </c>
      <c r="P644" s="80">
        <v>44298.77940972222</v>
      </c>
      <c r="Q644" s="78" t="s">
        <v>704</v>
      </c>
      <c r="R644" s="81" t="s">
        <v>988</v>
      </c>
      <c r="S644" s="78" t="s">
        <v>1174</v>
      </c>
      <c r="T644" s="78"/>
      <c r="U644" s="80">
        <v>44298.77940972222</v>
      </c>
      <c r="V644" s="81" t="s">
        <v>1686</v>
      </c>
      <c r="W644" s="78"/>
      <c r="X644" s="78"/>
      <c r="Y644" s="84" t="s">
        <v>2183</v>
      </c>
      <c r="Z644" s="78"/>
    </row>
    <row r="645" spans="1:26" ht="15">
      <c r="A645" s="63" t="s">
        <v>513</v>
      </c>
      <c r="B645" s="63" t="s">
        <v>527</v>
      </c>
      <c r="C645" s="64"/>
      <c r="D645" s="65"/>
      <c r="E645" s="66"/>
      <c r="F645" s="67"/>
      <c r="G645" s="64"/>
      <c r="H645" s="68" t="s">
        <v>633</v>
      </c>
      <c r="I645" s="69"/>
      <c r="J645" s="69"/>
      <c r="K645" s="34" t="s">
        <v>65</v>
      </c>
      <c r="L645" s="76">
        <v>645</v>
      </c>
      <c r="M6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5" s="71"/>
      <c r="O645" s="78" t="s">
        <v>633</v>
      </c>
      <c r="P645" s="80">
        <v>44302.87204861111</v>
      </c>
      <c r="Q645" s="78" t="s">
        <v>911</v>
      </c>
      <c r="R645" s="81" t="s">
        <v>1133</v>
      </c>
      <c r="S645" s="78" t="s">
        <v>1174</v>
      </c>
      <c r="T645" s="78"/>
      <c r="U645" s="80">
        <v>44302.87204861111</v>
      </c>
      <c r="V645" s="81" t="s">
        <v>1687</v>
      </c>
      <c r="W645" s="78"/>
      <c r="X645" s="78"/>
      <c r="Y645" s="84" t="s">
        <v>2184</v>
      </c>
      <c r="Z645" s="78"/>
    </row>
    <row r="646" spans="1:26" ht="15">
      <c r="A646" s="63" t="s">
        <v>513</v>
      </c>
      <c r="B646" s="63" t="s">
        <v>544</v>
      </c>
      <c r="C646" s="64"/>
      <c r="D646" s="65"/>
      <c r="E646" s="66"/>
      <c r="F646" s="67"/>
      <c r="G646" s="64"/>
      <c r="H646" s="68" t="s">
        <v>633</v>
      </c>
      <c r="I646" s="69"/>
      <c r="J646" s="69"/>
      <c r="K646" s="34" t="s">
        <v>65</v>
      </c>
      <c r="L646" s="76">
        <v>646</v>
      </c>
      <c r="M6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6" s="71"/>
      <c r="O646" s="78" t="s">
        <v>633</v>
      </c>
      <c r="P646" s="80">
        <v>44302.87204861111</v>
      </c>
      <c r="Q646" s="78" t="s">
        <v>911</v>
      </c>
      <c r="R646" s="81" t="s">
        <v>1133</v>
      </c>
      <c r="S646" s="78" t="s">
        <v>1174</v>
      </c>
      <c r="T646" s="78"/>
      <c r="U646" s="80">
        <v>44302.87204861111</v>
      </c>
      <c r="V646" s="81" t="s">
        <v>1687</v>
      </c>
      <c r="W646" s="78"/>
      <c r="X646" s="78"/>
      <c r="Y646" s="84" t="s">
        <v>2184</v>
      </c>
      <c r="Z646" s="78"/>
    </row>
    <row r="647" spans="1:26" ht="15">
      <c r="A647" s="63" t="s">
        <v>513</v>
      </c>
      <c r="B647" s="63" t="s">
        <v>551</v>
      </c>
      <c r="C647" s="64"/>
      <c r="D647" s="65"/>
      <c r="E647" s="66"/>
      <c r="F647" s="67"/>
      <c r="G647" s="64"/>
      <c r="H647" s="68" t="s">
        <v>633</v>
      </c>
      <c r="I647" s="69"/>
      <c r="J647" s="69"/>
      <c r="K647" s="34" t="s">
        <v>65</v>
      </c>
      <c r="L647" s="76">
        <v>647</v>
      </c>
      <c r="M6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7" s="71"/>
      <c r="O647" s="78" t="s">
        <v>633</v>
      </c>
      <c r="P647" s="80">
        <v>44302.87204861111</v>
      </c>
      <c r="Q647" s="78" t="s">
        <v>911</v>
      </c>
      <c r="R647" s="81" t="s">
        <v>1133</v>
      </c>
      <c r="S647" s="78" t="s">
        <v>1174</v>
      </c>
      <c r="T647" s="78"/>
      <c r="U647" s="80">
        <v>44302.87204861111</v>
      </c>
      <c r="V647" s="81" t="s">
        <v>1687</v>
      </c>
      <c r="W647" s="78"/>
      <c r="X647" s="78"/>
      <c r="Y647" s="84" t="s">
        <v>2184</v>
      </c>
      <c r="Z647" s="78"/>
    </row>
    <row r="648" spans="1:26" ht="15">
      <c r="A648" s="63" t="s">
        <v>513</v>
      </c>
      <c r="B648" s="63" t="s">
        <v>515</v>
      </c>
      <c r="C648" s="64"/>
      <c r="D648" s="65"/>
      <c r="E648" s="66"/>
      <c r="F648" s="67"/>
      <c r="G648" s="64"/>
      <c r="H648" s="68" t="s">
        <v>633</v>
      </c>
      <c r="I648" s="69"/>
      <c r="J648" s="69"/>
      <c r="K648" s="34" t="s">
        <v>65</v>
      </c>
      <c r="L648" s="76">
        <v>648</v>
      </c>
      <c r="M6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8" s="71"/>
      <c r="O648" s="78" t="s">
        <v>633</v>
      </c>
      <c r="P648" s="80">
        <v>44302.87204861111</v>
      </c>
      <c r="Q648" s="78" t="s">
        <v>911</v>
      </c>
      <c r="R648" s="81" t="s">
        <v>1133</v>
      </c>
      <c r="S648" s="78" t="s">
        <v>1174</v>
      </c>
      <c r="T648" s="78"/>
      <c r="U648" s="80">
        <v>44302.87204861111</v>
      </c>
      <c r="V648" s="81" t="s">
        <v>1687</v>
      </c>
      <c r="W648" s="78"/>
      <c r="X648" s="78"/>
      <c r="Y648" s="84" t="s">
        <v>2184</v>
      </c>
      <c r="Z648" s="78"/>
    </row>
    <row r="649" spans="1:26" ht="15">
      <c r="A649" s="63" t="s">
        <v>514</v>
      </c>
      <c r="B649" s="63" t="s">
        <v>625</v>
      </c>
      <c r="C649" s="64"/>
      <c r="D649" s="65"/>
      <c r="E649" s="66"/>
      <c r="F649" s="67"/>
      <c r="G649" s="64"/>
      <c r="H649" s="68" t="s">
        <v>632</v>
      </c>
      <c r="I649" s="69"/>
      <c r="J649" s="69"/>
      <c r="K649" s="34" t="s">
        <v>65</v>
      </c>
      <c r="L649" s="76">
        <v>649</v>
      </c>
      <c r="M6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9" s="71"/>
      <c r="O649" s="78" t="s">
        <v>632</v>
      </c>
      <c r="P649" s="80">
        <v>44301.340578703705</v>
      </c>
      <c r="Q649" s="78" t="s">
        <v>922</v>
      </c>
      <c r="R649" s="81" t="s">
        <v>1141</v>
      </c>
      <c r="S649" s="78" t="s">
        <v>1169</v>
      </c>
      <c r="T649" s="78"/>
      <c r="U649" s="80">
        <v>44301.340578703705</v>
      </c>
      <c r="V649" s="81" t="s">
        <v>1688</v>
      </c>
      <c r="W649" s="78"/>
      <c r="X649" s="78"/>
      <c r="Y649" s="84" t="s">
        <v>2185</v>
      </c>
      <c r="Z649" s="84" t="s">
        <v>2285</v>
      </c>
    </row>
    <row r="650" spans="1:26" ht="15">
      <c r="A650" s="63" t="s">
        <v>514</v>
      </c>
      <c r="B650" s="63" t="s">
        <v>623</v>
      </c>
      <c r="C650" s="64"/>
      <c r="D650" s="65"/>
      <c r="E650" s="66"/>
      <c r="F650" s="67"/>
      <c r="G650" s="64"/>
      <c r="H650" s="68" t="s">
        <v>632</v>
      </c>
      <c r="I650" s="69"/>
      <c r="J650" s="69"/>
      <c r="K650" s="34" t="s">
        <v>65</v>
      </c>
      <c r="L650" s="76">
        <v>650</v>
      </c>
      <c r="M6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0" s="71"/>
      <c r="O650" s="78" t="s">
        <v>632</v>
      </c>
      <c r="P650" s="80">
        <v>44302.92459490741</v>
      </c>
      <c r="Q650" s="78" t="s">
        <v>923</v>
      </c>
      <c r="R650" s="78"/>
      <c r="S650" s="78"/>
      <c r="T650" s="78"/>
      <c r="U650" s="80">
        <v>44302.92459490741</v>
      </c>
      <c r="V650" s="81" t="s">
        <v>1689</v>
      </c>
      <c r="W650" s="78"/>
      <c r="X650" s="78"/>
      <c r="Y650" s="84" t="s">
        <v>2186</v>
      </c>
      <c r="Z650" s="84" t="s">
        <v>2286</v>
      </c>
    </row>
    <row r="651" spans="1:26" ht="15">
      <c r="A651" s="63" t="s">
        <v>515</v>
      </c>
      <c r="B651" s="63" t="s">
        <v>527</v>
      </c>
      <c r="C651" s="64"/>
      <c r="D651" s="65"/>
      <c r="E651" s="66"/>
      <c r="F651" s="67"/>
      <c r="G651" s="64"/>
      <c r="H651" s="68" t="s">
        <v>633</v>
      </c>
      <c r="I651" s="69"/>
      <c r="J651" s="69"/>
      <c r="K651" s="34" t="s">
        <v>65</v>
      </c>
      <c r="L651" s="76">
        <v>651</v>
      </c>
      <c r="M6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1" s="71"/>
      <c r="O651" s="78" t="s">
        <v>633</v>
      </c>
      <c r="P651" s="80">
        <v>44297.51829861111</v>
      </c>
      <c r="Q651" s="78" t="s">
        <v>924</v>
      </c>
      <c r="R651" s="81" t="s">
        <v>1142</v>
      </c>
      <c r="S651" s="78" t="s">
        <v>1169</v>
      </c>
      <c r="T651" s="78"/>
      <c r="U651" s="80">
        <v>44297.51829861111</v>
      </c>
      <c r="V651" s="81" t="s">
        <v>1690</v>
      </c>
      <c r="W651" s="78"/>
      <c r="X651" s="78"/>
      <c r="Y651" s="84" t="s">
        <v>2187</v>
      </c>
      <c r="Z651" s="78"/>
    </row>
    <row r="652" spans="1:26" ht="15">
      <c r="A652" s="63" t="s">
        <v>515</v>
      </c>
      <c r="B652" s="63" t="s">
        <v>527</v>
      </c>
      <c r="C652" s="64"/>
      <c r="D652" s="65"/>
      <c r="E652" s="66"/>
      <c r="F652" s="67"/>
      <c r="G652" s="64"/>
      <c r="H652" s="68" t="s">
        <v>633</v>
      </c>
      <c r="I652" s="69"/>
      <c r="J652" s="69"/>
      <c r="K652" s="34" t="s">
        <v>65</v>
      </c>
      <c r="L652" s="76">
        <v>652</v>
      </c>
      <c r="M6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2" s="71"/>
      <c r="O652" s="78" t="s">
        <v>633</v>
      </c>
      <c r="P652" s="80">
        <v>44302.690474537034</v>
      </c>
      <c r="Q652" s="78" t="s">
        <v>925</v>
      </c>
      <c r="R652" s="81" t="s">
        <v>1133</v>
      </c>
      <c r="S652" s="78" t="s">
        <v>1174</v>
      </c>
      <c r="T652" s="78"/>
      <c r="U652" s="80">
        <v>44302.690474537034</v>
      </c>
      <c r="V652" s="81" t="s">
        <v>1691</v>
      </c>
      <c r="W652" s="78"/>
      <c r="X652" s="78"/>
      <c r="Y652" s="84" t="s">
        <v>2188</v>
      </c>
      <c r="Z652" s="78"/>
    </row>
    <row r="653" spans="1:26" ht="15">
      <c r="A653" s="63" t="s">
        <v>516</v>
      </c>
      <c r="B653" s="63" t="s">
        <v>527</v>
      </c>
      <c r="C653" s="64"/>
      <c r="D653" s="65"/>
      <c r="E653" s="66"/>
      <c r="F653" s="67"/>
      <c r="G653" s="64"/>
      <c r="H653" s="68" t="s">
        <v>633</v>
      </c>
      <c r="I653" s="69"/>
      <c r="J653" s="69"/>
      <c r="K653" s="34" t="s">
        <v>65</v>
      </c>
      <c r="L653" s="76">
        <v>653</v>
      </c>
      <c r="M6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3" s="71"/>
      <c r="O653" s="78" t="s">
        <v>633</v>
      </c>
      <c r="P653" s="80">
        <v>44302.97077546296</v>
      </c>
      <c r="Q653" s="78" t="s">
        <v>911</v>
      </c>
      <c r="R653" s="81" t="s">
        <v>1133</v>
      </c>
      <c r="S653" s="78" t="s">
        <v>1174</v>
      </c>
      <c r="T653" s="78"/>
      <c r="U653" s="80">
        <v>44302.97077546296</v>
      </c>
      <c r="V653" s="81" t="s">
        <v>1692</v>
      </c>
      <c r="W653" s="78"/>
      <c r="X653" s="78"/>
      <c r="Y653" s="84" t="s">
        <v>2189</v>
      </c>
      <c r="Z653" s="78"/>
    </row>
    <row r="654" spans="1:26" ht="15">
      <c r="A654" s="63" t="s">
        <v>515</v>
      </c>
      <c r="B654" s="63" t="s">
        <v>544</v>
      </c>
      <c r="C654" s="64"/>
      <c r="D654" s="65"/>
      <c r="E654" s="66"/>
      <c r="F654" s="67"/>
      <c r="G654" s="64"/>
      <c r="H654" s="68" t="s">
        <v>633</v>
      </c>
      <c r="I654" s="69"/>
      <c r="J654" s="69"/>
      <c r="K654" s="34" t="s">
        <v>65</v>
      </c>
      <c r="L654" s="76">
        <v>654</v>
      </c>
      <c r="M6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4" s="71"/>
      <c r="O654" s="78" t="s">
        <v>633</v>
      </c>
      <c r="P654" s="80">
        <v>44297.51829861111</v>
      </c>
      <c r="Q654" s="78" t="s">
        <v>924</v>
      </c>
      <c r="R654" s="81" t="s">
        <v>1142</v>
      </c>
      <c r="S654" s="78" t="s">
        <v>1169</v>
      </c>
      <c r="T654" s="78"/>
      <c r="U654" s="80">
        <v>44297.51829861111</v>
      </c>
      <c r="V654" s="81" t="s">
        <v>1690</v>
      </c>
      <c r="W654" s="78"/>
      <c r="X654" s="78"/>
      <c r="Y654" s="84" t="s">
        <v>2187</v>
      </c>
      <c r="Z654" s="78"/>
    </row>
    <row r="655" spans="1:26" ht="15">
      <c r="A655" s="63" t="s">
        <v>515</v>
      </c>
      <c r="B655" s="63" t="s">
        <v>544</v>
      </c>
      <c r="C655" s="64"/>
      <c r="D655" s="65"/>
      <c r="E655" s="66"/>
      <c r="F655" s="67"/>
      <c r="G655" s="64"/>
      <c r="H655" s="68" t="s">
        <v>633</v>
      </c>
      <c r="I655" s="69"/>
      <c r="J655" s="69"/>
      <c r="K655" s="34" t="s">
        <v>65</v>
      </c>
      <c r="L655" s="76">
        <v>655</v>
      </c>
      <c r="M6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5" s="71"/>
      <c r="O655" s="78" t="s">
        <v>633</v>
      </c>
      <c r="P655" s="80">
        <v>44302.690474537034</v>
      </c>
      <c r="Q655" s="78" t="s">
        <v>925</v>
      </c>
      <c r="R655" s="81" t="s">
        <v>1133</v>
      </c>
      <c r="S655" s="78" t="s">
        <v>1174</v>
      </c>
      <c r="T655" s="78"/>
      <c r="U655" s="80">
        <v>44302.690474537034</v>
      </c>
      <c r="V655" s="81" t="s">
        <v>1691</v>
      </c>
      <c r="W655" s="78"/>
      <c r="X655" s="78"/>
      <c r="Y655" s="84" t="s">
        <v>2188</v>
      </c>
      <c r="Z655" s="78"/>
    </row>
    <row r="656" spans="1:26" ht="15">
      <c r="A656" s="63" t="s">
        <v>516</v>
      </c>
      <c r="B656" s="63" t="s">
        <v>544</v>
      </c>
      <c r="C656" s="64"/>
      <c r="D656" s="65"/>
      <c r="E656" s="66"/>
      <c r="F656" s="67"/>
      <c r="G656" s="64"/>
      <c r="H656" s="68" t="s">
        <v>633</v>
      </c>
      <c r="I656" s="69"/>
      <c r="J656" s="69"/>
      <c r="K656" s="34" t="s">
        <v>65</v>
      </c>
      <c r="L656" s="76">
        <v>656</v>
      </c>
      <c r="M6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6" s="71"/>
      <c r="O656" s="78" t="s">
        <v>633</v>
      </c>
      <c r="P656" s="80">
        <v>44302.97077546296</v>
      </c>
      <c r="Q656" s="78" t="s">
        <v>911</v>
      </c>
      <c r="R656" s="81" t="s">
        <v>1133</v>
      </c>
      <c r="S656" s="78" t="s">
        <v>1174</v>
      </c>
      <c r="T656" s="78"/>
      <c r="U656" s="80">
        <v>44302.97077546296</v>
      </c>
      <c r="V656" s="81" t="s">
        <v>1692</v>
      </c>
      <c r="W656" s="78"/>
      <c r="X656" s="78"/>
      <c r="Y656" s="84" t="s">
        <v>2189</v>
      </c>
      <c r="Z656" s="78"/>
    </row>
    <row r="657" spans="1:26" ht="15">
      <c r="A657" s="63" t="s">
        <v>515</v>
      </c>
      <c r="B657" s="63" t="s">
        <v>551</v>
      </c>
      <c r="C657" s="64"/>
      <c r="D657" s="65"/>
      <c r="E657" s="66"/>
      <c r="F657" s="67"/>
      <c r="G657" s="64"/>
      <c r="H657" s="68" t="s">
        <v>633</v>
      </c>
      <c r="I657" s="69"/>
      <c r="J657" s="69"/>
      <c r="K657" s="34" t="s">
        <v>65</v>
      </c>
      <c r="L657" s="76">
        <v>657</v>
      </c>
      <c r="M6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7" s="71"/>
      <c r="O657" s="78" t="s">
        <v>633</v>
      </c>
      <c r="P657" s="80">
        <v>44302.690474537034</v>
      </c>
      <c r="Q657" s="78" t="s">
        <v>925</v>
      </c>
      <c r="R657" s="81" t="s">
        <v>1133</v>
      </c>
      <c r="S657" s="78" t="s">
        <v>1174</v>
      </c>
      <c r="T657" s="78"/>
      <c r="U657" s="80">
        <v>44302.690474537034</v>
      </c>
      <c r="V657" s="81" t="s">
        <v>1691</v>
      </c>
      <c r="W657" s="78"/>
      <c r="X657" s="78"/>
      <c r="Y657" s="84" t="s">
        <v>2188</v>
      </c>
      <c r="Z657" s="78"/>
    </row>
    <row r="658" spans="1:26" ht="15">
      <c r="A658" s="63" t="s">
        <v>516</v>
      </c>
      <c r="B658" s="63" t="s">
        <v>551</v>
      </c>
      <c r="C658" s="64"/>
      <c r="D658" s="65"/>
      <c r="E658" s="66"/>
      <c r="F658" s="67"/>
      <c r="G658" s="64"/>
      <c r="H658" s="68" t="s">
        <v>633</v>
      </c>
      <c r="I658" s="69"/>
      <c r="J658" s="69"/>
      <c r="K658" s="34" t="s">
        <v>65</v>
      </c>
      <c r="L658" s="76">
        <v>658</v>
      </c>
      <c r="M6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8" s="71"/>
      <c r="O658" s="78" t="s">
        <v>633</v>
      </c>
      <c r="P658" s="80">
        <v>44302.97077546296</v>
      </c>
      <c r="Q658" s="78" t="s">
        <v>911</v>
      </c>
      <c r="R658" s="81" t="s">
        <v>1133</v>
      </c>
      <c r="S658" s="78" t="s">
        <v>1174</v>
      </c>
      <c r="T658" s="78"/>
      <c r="U658" s="80">
        <v>44302.97077546296</v>
      </c>
      <c r="V658" s="81" t="s">
        <v>1692</v>
      </c>
      <c r="W658" s="78"/>
      <c r="X658" s="78"/>
      <c r="Y658" s="84" t="s">
        <v>2189</v>
      </c>
      <c r="Z658" s="78"/>
    </row>
    <row r="659" spans="1:26" ht="15">
      <c r="A659" s="63" t="s">
        <v>515</v>
      </c>
      <c r="B659" s="63" t="s">
        <v>515</v>
      </c>
      <c r="C659" s="64"/>
      <c r="D659" s="65"/>
      <c r="E659" s="66"/>
      <c r="F659" s="67"/>
      <c r="G659" s="64"/>
      <c r="H659" s="68" t="s">
        <v>178</v>
      </c>
      <c r="I659" s="69"/>
      <c r="J659" s="69"/>
      <c r="K659" s="34" t="s">
        <v>65</v>
      </c>
      <c r="L659" s="76">
        <v>659</v>
      </c>
      <c r="M6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9" s="71"/>
      <c r="O659" s="78" t="s">
        <v>178</v>
      </c>
      <c r="P659" s="80">
        <v>44298.77877314815</v>
      </c>
      <c r="Q659" s="78" t="s">
        <v>926</v>
      </c>
      <c r="R659" s="81" t="s">
        <v>988</v>
      </c>
      <c r="S659" s="78" t="s">
        <v>1174</v>
      </c>
      <c r="T659" s="78"/>
      <c r="U659" s="80">
        <v>44298.77877314815</v>
      </c>
      <c r="V659" s="81" t="s">
        <v>1693</v>
      </c>
      <c r="W659" s="78"/>
      <c r="X659" s="78"/>
      <c r="Y659" s="84" t="s">
        <v>2190</v>
      </c>
      <c r="Z659" s="78"/>
    </row>
    <row r="660" spans="1:26" ht="15">
      <c r="A660" s="63" t="s">
        <v>516</v>
      </c>
      <c r="B660" s="63" t="s">
        <v>515</v>
      </c>
      <c r="C660" s="64"/>
      <c r="D660" s="65"/>
      <c r="E660" s="66"/>
      <c r="F660" s="67"/>
      <c r="G660" s="64"/>
      <c r="H660" s="68" t="s">
        <v>633</v>
      </c>
      <c r="I660" s="69"/>
      <c r="J660" s="69"/>
      <c r="K660" s="34" t="s">
        <v>65</v>
      </c>
      <c r="L660" s="76">
        <v>660</v>
      </c>
      <c r="M6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0" s="71"/>
      <c r="O660" s="78" t="s">
        <v>633</v>
      </c>
      <c r="P660" s="80">
        <v>44302.97077546296</v>
      </c>
      <c r="Q660" s="78" t="s">
        <v>911</v>
      </c>
      <c r="R660" s="81" t="s">
        <v>1133</v>
      </c>
      <c r="S660" s="78" t="s">
        <v>1174</v>
      </c>
      <c r="T660" s="78"/>
      <c r="U660" s="80">
        <v>44302.97077546296</v>
      </c>
      <c r="V660" s="81" t="s">
        <v>1692</v>
      </c>
      <c r="W660" s="78"/>
      <c r="X660" s="78"/>
      <c r="Y660" s="84" t="s">
        <v>2189</v>
      </c>
      <c r="Z660" s="78"/>
    </row>
    <row r="661" spans="1:26" ht="28.8">
      <c r="A661" s="63" t="s">
        <v>425</v>
      </c>
      <c r="B661" s="63" t="s">
        <v>517</v>
      </c>
      <c r="C661" s="64"/>
      <c r="D661" s="65"/>
      <c r="E661" s="66"/>
      <c r="F661" s="67"/>
      <c r="G661" s="64"/>
      <c r="H661" s="50" t="s">
        <v>633</v>
      </c>
      <c r="I661" s="69"/>
      <c r="J661" s="69"/>
      <c r="K661" s="34" t="s">
        <v>66</v>
      </c>
      <c r="L661" s="76">
        <v>661</v>
      </c>
      <c r="M6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1" s="71"/>
      <c r="O661" s="78" t="s">
        <v>633</v>
      </c>
      <c r="P661" s="80">
        <v>44301.282488425924</v>
      </c>
      <c r="Q661" s="78" t="s">
        <v>789</v>
      </c>
      <c r="R661" s="81" t="s">
        <v>1039</v>
      </c>
      <c r="S661" s="78" t="s">
        <v>1174</v>
      </c>
      <c r="T661" s="78"/>
      <c r="U661" s="80">
        <v>44301.282488425924</v>
      </c>
      <c r="V661" s="81" t="s">
        <v>1511</v>
      </c>
      <c r="W661" s="78"/>
      <c r="X661" s="78"/>
      <c r="Y661" s="84" t="s">
        <v>2008</v>
      </c>
      <c r="Z661" s="78"/>
    </row>
    <row r="662" spans="1:26" ht="28.8">
      <c r="A662" s="63" t="s">
        <v>517</v>
      </c>
      <c r="B662" s="63" t="s">
        <v>425</v>
      </c>
      <c r="C662" s="64"/>
      <c r="D662" s="65"/>
      <c r="E662" s="66"/>
      <c r="F662" s="67"/>
      <c r="G662" s="64"/>
      <c r="H662" s="50" t="s">
        <v>633</v>
      </c>
      <c r="I662" s="69"/>
      <c r="J662" s="69"/>
      <c r="K662" s="34" t="s">
        <v>66</v>
      </c>
      <c r="L662" s="76">
        <v>662</v>
      </c>
      <c r="M6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2" s="71"/>
      <c r="O662" s="78" t="s">
        <v>633</v>
      </c>
      <c r="P662" s="80">
        <v>44301.288981481484</v>
      </c>
      <c r="Q662" s="78" t="s">
        <v>791</v>
      </c>
      <c r="R662" s="81" t="s">
        <v>1039</v>
      </c>
      <c r="S662" s="78" t="s">
        <v>1174</v>
      </c>
      <c r="T662" s="78"/>
      <c r="U662" s="80">
        <v>44301.288981481484</v>
      </c>
      <c r="V662" s="81" t="s">
        <v>1694</v>
      </c>
      <c r="W662" s="78"/>
      <c r="X662" s="78"/>
      <c r="Y662" s="84" t="s">
        <v>2191</v>
      </c>
      <c r="Z662" s="78"/>
    </row>
    <row r="663" spans="1:26" ht="15">
      <c r="A663" s="63" t="s">
        <v>517</v>
      </c>
      <c r="B663" s="63" t="s">
        <v>517</v>
      </c>
      <c r="C663" s="64"/>
      <c r="D663" s="65"/>
      <c r="E663" s="66"/>
      <c r="F663" s="67"/>
      <c r="G663" s="64"/>
      <c r="H663" s="68" t="s">
        <v>178</v>
      </c>
      <c r="I663" s="69"/>
      <c r="J663" s="69"/>
      <c r="K663" s="34" t="s">
        <v>65</v>
      </c>
      <c r="L663" s="76">
        <v>663</v>
      </c>
      <c r="M6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3" s="71"/>
      <c r="O663" s="78" t="s">
        <v>178</v>
      </c>
      <c r="P663" s="80">
        <v>44295.415717592594</v>
      </c>
      <c r="Q663" s="78" t="s">
        <v>927</v>
      </c>
      <c r="R663" s="81" t="s">
        <v>1143</v>
      </c>
      <c r="S663" s="78" t="s">
        <v>1169</v>
      </c>
      <c r="T663" s="78" t="s">
        <v>1187</v>
      </c>
      <c r="U663" s="80">
        <v>44295.415717592594</v>
      </c>
      <c r="V663" s="81" t="s">
        <v>1695</v>
      </c>
      <c r="W663" s="78"/>
      <c r="X663" s="78"/>
      <c r="Y663" s="84" t="s">
        <v>2192</v>
      </c>
      <c r="Z663" s="78"/>
    </row>
    <row r="664" spans="1:26" ht="15">
      <c r="A664" s="63" t="s">
        <v>517</v>
      </c>
      <c r="B664" s="63" t="s">
        <v>517</v>
      </c>
      <c r="C664" s="64"/>
      <c r="D664" s="65"/>
      <c r="E664" s="66"/>
      <c r="F664" s="67"/>
      <c r="G664" s="64"/>
      <c r="H664" s="68" t="s">
        <v>178</v>
      </c>
      <c r="I664" s="69"/>
      <c r="J664" s="69"/>
      <c r="K664" s="34" t="s">
        <v>65</v>
      </c>
      <c r="L664" s="76">
        <v>664</v>
      </c>
      <c r="M6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4" s="71"/>
      <c r="O664" s="78" t="s">
        <v>178</v>
      </c>
      <c r="P664" s="80">
        <v>44295.714780092596</v>
      </c>
      <c r="Q664" s="78" t="s">
        <v>928</v>
      </c>
      <c r="R664" s="81" t="s">
        <v>1144</v>
      </c>
      <c r="S664" s="78" t="s">
        <v>1169</v>
      </c>
      <c r="T664" s="78" t="s">
        <v>1215</v>
      </c>
      <c r="U664" s="80">
        <v>44295.714780092596</v>
      </c>
      <c r="V664" s="81" t="s">
        <v>1696</v>
      </c>
      <c r="W664" s="78"/>
      <c r="X664" s="78"/>
      <c r="Y664" s="84" t="s">
        <v>2193</v>
      </c>
      <c r="Z664" s="78"/>
    </row>
    <row r="665" spans="1:26" ht="15">
      <c r="A665" s="63" t="s">
        <v>517</v>
      </c>
      <c r="B665" s="63" t="s">
        <v>517</v>
      </c>
      <c r="C665" s="64"/>
      <c r="D665" s="65"/>
      <c r="E665" s="66"/>
      <c r="F665" s="67"/>
      <c r="G665" s="64"/>
      <c r="H665" s="68" t="s">
        <v>178</v>
      </c>
      <c r="I665" s="69"/>
      <c r="J665" s="69"/>
      <c r="K665" s="34" t="s">
        <v>65</v>
      </c>
      <c r="L665" s="76">
        <v>665</v>
      </c>
      <c r="M6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5" s="71"/>
      <c r="O665" s="78" t="s">
        <v>178</v>
      </c>
      <c r="P665" s="80">
        <v>44296.3127662037</v>
      </c>
      <c r="Q665" s="78" t="s">
        <v>929</v>
      </c>
      <c r="R665" s="81" t="s">
        <v>1145</v>
      </c>
      <c r="S665" s="78" t="s">
        <v>1169</v>
      </c>
      <c r="T665" s="78" t="s">
        <v>1216</v>
      </c>
      <c r="U665" s="80">
        <v>44296.3127662037</v>
      </c>
      <c r="V665" s="81" t="s">
        <v>1697</v>
      </c>
      <c r="W665" s="78"/>
      <c r="X665" s="78"/>
      <c r="Y665" s="84" t="s">
        <v>2194</v>
      </c>
      <c r="Z665" s="78"/>
    </row>
    <row r="666" spans="1:26" ht="15">
      <c r="A666" s="63" t="s">
        <v>517</v>
      </c>
      <c r="B666" s="63" t="s">
        <v>517</v>
      </c>
      <c r="C666" s="64"/>
      <c r="D666" s="65"/>
      <c r="E666" s="66"/>
      <c r="F666" s="67"/>
      <c r="G666" s="64"/>
      <c r="H666" s="68" t="s">
        <v>178</v>
      </c>
      <c r="I666" s="69"/>
      <c r="J666" s="69"/>
      <c r="K666" s="34" t="s">
        <v>65</v>
      </c>
      <c r="L666" s="76">
        <v>666</v>
      </c>
      <c r="M6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6" s="71"/>
      <c r="O666" s="78" t="s">
        <v>178</v>
      </c>
      <c r="P666" s="80">
        <v>44296.45081018518</v>
      </c>
      <c r="Q666" s="78" t="s">
        <v>930</v>
      </c>
      <c r="R666" s="81" t="s">
        <v>1146</v>
      </c>
      <c r="S666" s="78" t="s">
        <v>1169</v>
      </c>
      <c r="T666" s="78" t="s">
        <v>1217</v>
      </c>
      <c r="U666" s="80">
        <v>44296.45081018518</v>
      </c>
      <c r="V666" s="81" t="s">
        <v>1698</v>
      </c>
      <c r="W666" s="78"/>
      <c r="X666" s="78"/>
      <c r="Y666" s="84" t="s">
        <v>2195</v>
      </c>
      <c r="Z666" s="78"/>
    </row>
    <row r="667" spans="1:26" ht="15">
      <c r="A667" s="63" t="s">
        <v>517</v>
      </c>
      <c r="B667" s="63" t="s">
        <v>517</v>
      </c>
      <c r="C667" s="64"/>
      <c r="D667" s="65"/>
      <c r="E667" s="66"/>
      <c r="F667" s="67"/>
      <c r="G667" s="64"/>
      <c r="H667" s="68" t="s">
        <v>178</v>
      </c>
      <c r="I667" s="69"/>
      <c r="J667" s="69"/>
      <c r="K667" s="34" t="s">
        <v>65</v>
      </c>
      <c r="L667" s="76">
        <v>667</v>
      </c>
      <c r="M6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7" s="71"/>
      <c r="O667" s="78" t="s">
        <v>178</v>
      </c>
      <c r="P667" s="80">
        <v>44297.501875</v>
      </c>
      <c r="Q667" s="78" t="s">
        <v>931</v>
      </c>
      <c r="R667" s="81" t="s">
        <v>1147</v>
      </c>
      <c r="S667" s="78" t="s">
        <v>1169</v>
      </c>
      <c r="T667" s="78"/>
      <c r="U667" s="80">
        <v>44297.501875</v>
      </c>
      <c r="V667" s="81" t="s">
        <v>1699</v>
      </c>
      <c r="W667" s="78"/>
      <c r="X667" s="78"/>
      <c r="Y667" s="84" t="s">
        <v>2196</v>
      </c>
      <c r="Z667" s="78"/>
    </row>
    <row r="668" spans="1:26" ht="15">
      <c r="A668" s="63" t="s">
        <v>517</v>
      </c>
      <c r="B668" s="63" t="s">
        <v>517</v>
      </c>
      <c r="C668" s="64"/>
      <c r="D668" s="65"/>
      <c r="E668" s="66"/>
      <c r="F668" s="67"/>
      <c r="G668" s="64"/>
      <c r="H668" s="68" t="s">
        <v>178</v>
      </c>
      <c r="I668" s="69"/>
      <c r="J668" s="69"/>
      <c r="K668" s="34" t="s">
        <v>65</v>
      </c>
      <c r="L668" s="76">
        <v>668</v>
      </c>
      <c r="M6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8" s="71"/>
      <c r="O668" s="78" t="s">
        <v>178</v>
      </c>
      <c r="P668" s="80">
        <v>44297.72163194444</v>
      </c>
      <c r="Q668" s="78" t="s">
        <v>932</v>
      </c>
      <c r="R668" s="81" t="s">
        <v>1148</v>
      </c>
      <c r="S668" s="78" t="s">
        <v>1169</v>
      </c>
      <c r="T668" s="78" t="s">
        <v>1200</v>
      </c>
      <c r="U668" s="80">
        <v>44297.72163194444</v>
      </c>
      <c r="V668" s="81" t="s">
        <v>1700</v>
      </c>
      <c r="W668" s="78"/>
      <c r="X668" s="78"/>
      <c r="Y668" s="84" t="s">
        <v>2197</v>
      </c>
      <c r="Z668" s="78"/>
    </row>
    <row r="669" spans="1:26" ht="15">
      <c r="A669" s="63" t="s">
        <v>517</v>
      </c>
      <c r="B669" s="63" t="s">
        <v>517</v>
      </c>
      <c r="C669" s="64"/>
      <c r="D669" s="65"/>
      <c r="E669" s="66"/>
      <c r="F669" s="67"/>
      <c r="G669" s="64"/>
      <c r="H669" s="68" t="s">
        <v>178</v>
      </c>
      <c r="I669" s="69"/>
      <c r="J669" s="69"/>
      <c r="K669" s="34" t="s">
        <v>65</v>
      </c>
      <c r="L669" s="76">
        <v>669</v>
      </c>
      <c r="M6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9" s="71"/>
      <c r="O669" s="78" t="s">
        <v>178</v>
      </c>
      <c r="P669" s="80">
        <v>44298.56037037037</v>
      </c>
      <c r="Q669" s="78" t="s">
        <v>933</v>
      </c>
      <c r="R669" s="81" t="s">
        <v>1149</v>
      </c>
      <c r="S669" s="78" t="s">
        <v>1169</v>
      </c>
      <c r="T669" s="78"/>
      <c r="U669" s="80">
        <v>44298.56037037037</v>
      </c>
      <c r="V669" s="81" t="s">
        <v>1701</v>
      </c>
      <c r="W669" s="78"/>
      <c r="X669" s="78"/>
      <c r="Y669" s="84" t="s">
        <v>2198</v>
      </c>
      <c r="Z669" s="78"/>
    </row>
    <row r="670" spans="1:26" ht="15">
      <c r="A670" s="63" t="s">
        <v>517</v>
      </c>
      <c r="B670" s="63" t="s">
        <v>517</v>
      </c>
      <c r="C670" s="64"/>
      <c r="D670" s="65"/>
      <c r="E670" s="66"/>
      <c r="F670" s="67"/>
      <c r="G670" s="64"/>
      <c r="H670" s="68" t="s">
        <v>178</v>
      </c>
      <c r="I670" s="69"/>
      <c r="J670" s="69"/>
      <c r="K670" s="34" t="s">
        <v>65</v>
      </c>
      <c r="L670" s="76">
        <v>670</v>
      </c>
      <c r="M6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0" s="71"/>
      <c r="O670" s="78" t="s">
        <v>178</v>
      </c>
      <c r="P670" s="80">
        <v>44298.63097222222</v>
      </c>
      <c r="Q670" s="78" t="s">
        <v>934</v>
      </c>
      <c r="R670" s="81" t="s">
        <v>1150</v>
      </c>
      <c r="S670" s="78" t="s">
        <v>1169</v>
      </c>
      <c r="T670" s="78"/>
      <c r="U670" s="80">
        <v>44298.63097222222</v>
      </c>
      <c r="V670" s="81" t="s">
        <v>1702</v>
      </c>
      <c r="W670" s="78"/>
      <c r="X670" s="78"/>
      <c r="Y670" s="84" t="s">
        <v>2199</v>
      </c>
      <c r="Z670" s="78"/>
    </row>
    <row r="671" spans="1:26" ht="15">
      <c r="A671" s="63" t="s">
        <v>517</v>
      </c>
      <c r="B671" s="63" t="s">
        <v>517</v>
      </c>
      <c r="C671" s="64"/>
      <c r="D671" s="65"/>
      <c r="E671" s="66"/>
      <c r="F671" s="67"/>
      <c r="G671" s="64"/>
      <c r="H671" s="68" t="s">
        <v>178</v>
      </c>
      <c r="I671" s="69"/>
      <c r="J671" s="69"/>
      <c r="K671" s="34" t="s">
        <v>65</v>
      </c>
      <c r="L671" s="76">
        <v>671</v>
      </c>
      <c r="M6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1" s="71"/>
      <c r="O671" s="78" t="s">
        <v>178</v>
      </c>
      <c r="P671" s="80">
        <v>44298.71403935185</v>
      </c>
      <c r="Q671" s="78" t="s">
        <v>935</v>
      </c>
      <c r="R671" s="81" t="s">
        <v>1151</v>
      </c>
      <c r="S671" s="78" t="s">
        <v>1169</v>
      </c>
      <c r="T671" s="78"/>
      <c r="U671" s="80">
        <v>44298.71403935185</v>
      </c>
      <c r="V671" s="81" t="s">
        <v>1703</v>
      </c>
      <c r="W671" s="78"/>
      <c r="X671" s="78"/>
      <c r="Y671" s="84" t="s">
        <v>2200</v>
      </c>
      <c r="Z671" s="78"/>
    </row>
    <row r="672" spans="1:26" ht="15">
      <c r="A672" s="63" t="s">
        <v>517</v>
      </c>
      <c r="B672" s="63" t="s">
        <v>517</v>
      </c>
      <c r="C672" s="64"/>
      <c r="D672" s="65"/>
      <c r="E672" s="66"/>
      <c r="F672" s="67"/>
      <c r="G672" s="64"/>
      <c r="H672" s="68" t="s">
        <v>178</v>
      </c>
      <c r="I672" s="69"/>
      <c r="J672" s="69"/>
      <c r="K672" s="34" t="s">
        <v>65</v>
      </c>
      <c r="L672" s="76">
        <v>672</v>
      </c>
      <c r="M6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2" s="71"/>
      <c r="O672" s="78" t="s">
        <v>178</v>
      </c>
      <c r="P672" s="80">
        <v>44298.7887962963</v>
      </c>
      <c r="Q672" s="78" t="s">
        <v>936</v>
      </c>
      <c r="R672" s="81" t="s">
        <v>1152</v>
      </c>
      <c r="S672" s="78" t="s">
        <v>1169</v>
      </c>
      <c r="T672" s="78"/>
      <c r="U672" s="80">
        <v>44298.7887962963</v>
      </c>
      <c r="V672" s="81" t="s">
        <v>1704</v>
      </c>
      <c r="W672" s="78"/>
      <c r="X672" s="78"/>
      <c r="Y672" s="84" t="s">
        <v>2201</v>
      </c>
      <c r="Z672" s="78"/>
    </row>
    <row r="673" spans="1:26" ht="15">
      <c r="A673" s="63" t="s">
        <v>517</v>
      </c>
      <c r="B673" s="63" t="s">
        <v>517</v>
      </c>
      <c r="C673" s="64"/>
      <c r="D673" s="65"/>
      <c r="E673" s="66"/>
      <c r="F673" s="67"/>
      <c r="G673" s="64"/>
      <c r="H673" s="68" t="s">
        <v>178</v>
      </c>
      <c r="I673" s="69"/>
      <c r="J673" s="69"/>
      <c r="K673" s="34" t="s">
        <v>65</v>
      </c>
      <c r="L673" s="76">
        <v>673</v>
      </c>
      <c r="M6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3" s="71"/>
      <c r="O673" s="78" t="s">
        <v>178</v>
      </c>
      <c r="P673" s="80">
        <v>44299.325208333335</v>
      </c>
      <c r="Q673" s="78" t="s">
        <v>937</v>
      </c>
      <c r="R673" s="81" t="s">
        <v>1153</v>
      </c>
      <c r="S673" s="78" t="s">
        <v>1169</v>
      </c>
      <c r="T673" s="78" t="s">
        <v>1202</v>
      </c>
      <c r="U673" s="80">
        <v>44299.325208333335</v>
      </c>
      <c r="V673" s="81" t="s">
        <v>1705</v>
      </c>
      <c r="W673" s="78"/>
      <c r="X673" s="78"/>
      <c r="Y673" s="84" t="s">
        <v>2202</v>
      </c>
      <c r="Z673" s="78"/>
    </row>
    <row r="674" spans="1:26" ht="15">
      <c r="A674" s="63" t="s">
        <v>517</v>
      </c>
      <c r="B674" s="63" t="s">
        <v>517</v>
      </c>
      <c r="C674" s="64"/>
      <c r="D674" s="65"/>
      <c r="E674" s="66"/>
      <c r="F674" s="67"/>
      <c r="G674" s="64"/>
      <c r="H674" s="68" t="s">
        <v>178</v>
      </c>
      <c r="I674" s="69"/>
      <c r="J674" s="69"/>
      <c r="K674" s="34" t="s">
        <v>65</v>
      </c>
      <c r="L674" s="76">
        <v>674</v>
      </c>
      <c r="M6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4" s="71"/>
      <c r="O674" s="78" t="s">
        <v>178</v>
      </c>
      <c r="P674" s="80">
        <v>44299.71585648148</v>
      </c>
      <c r="Q674" s="78" t="s">
        <v>938</v>
      </c>
      <c r="R674" s="81" t="s">
        <v>1154</v>
      </c>
      <c r="S674" s="78" t="s">
        <v>1169</v>
      </c>
      <c r="T674" s="78" t="s">
        <v>558</v>
      </c>
      <c r="U674" s="80">
        <v>44299.71585648148</v>
      </c>
      <c r="V674" s="81" t="s">
        <v>1706</v>
      </c>
      <c r="W674" s="78"/>
      <c r="X674" s="78"/>
      <c r="Y674" s="84" t="s">
        <v>2203</v>
      </c>
      <c r="Z674" s="78"/>
    </row>
    <row r="675" spans="1:26" ht="15">
      <c r="A675" s="63" t="s">
        <v>517</v>
      </c>
      <c r="B675" s="63" t="s">
        <v>517</v>
      </c>
      <c r="C675" s="64"/>
      <c r="D675" s="65"/>
      <c r="E675" s="66"/>
      <c r="F675" s="67"/>
      <c r="G675" s="64"/>
      <c r="H675" s="68" t="s">
        <v>178</v>
      </c>
      <c r="I675" s="69"/>
      <c r="J675" s="69"/>
      <c r="K675" s="34" t="s">
        <v>65</v>
      </c>
      <c r="L675" s="76">
        <v>675</v>
      </c>
      <c r="M6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5" s="71"/>
      <c r="O675" s="78" t="s">
        <v>178</v>
      </c>
      <c r="P675" s="80">
        <v>44300.19724537037</v>
      </c>
      <c r="Q675" s="78" t="s">
        <v>939</v>
      </c>
      <c r="R675" s="81" t="s">
        <v>1155</v>
      </c>
      <c r="S675" s="78" t="s">
        <v>1169</v>
      </c>
      <c r="T675" s="78" t="s">
        <v>1218</v>
      </c>
      <c r="U675" s="80">
        <v>44300.19724537037</v>
      </c>
      <c r="V675" s="81" t="s">
        <v>1707</v>
      </c>
      <c r="W675" s="78"/>
      <c r="X675" s="78"/>
      <c r="Y675" s="84" t="s">
        <v>2204</v>
      </c>
      <c r="Z675" s="78"/>
    </row>
    <row r="676" spans="1:26" ht="15">
      <c r="A676" s="63" t="s">
        <v>517</v>
      </c>
      <c r="B676" s="63" t="s">
        <v>517</v>
      </c>
      <c r="C676" s="64"/>
      <c r="D676" s="65"/>
      <c r="E676" s="66"/>
      <c r="F676" s="67"/>
      <c r="G676" s="64"/>
      <c r="H676" s="68" t="s">
        <v>178</v>
      </c>
      <c r="I676" s="69"/>
      <c r="J676" s="69"/>
      <c r="K676" s="34" t="s">
        <v>65</v>
      </c>
      <c r="L676" s="76">
        <v>676</v>
      </c>
      <c r="M6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6" s="71"/>
      <c r="O676" s="78" t="s">
        <v>178</v>
      </c>
      <c r="P676" s="80">
        <v>44300.63028935185</v>
      </c>
      <c r="Q676" s="78" t="s">
        <v>940</v>
      </c>
      <c r="R676" s="81" t="s">
        <v>1156</v>
      </c>
      <c r="S676" s="78" t="s">
        <v>1169</v>
      </c>
      <c r="T676" s="78" t="s">
        <v>1219</v>
      </c>
      <c r="U676" s="80">
        <v>44300.63028935185</v>
      </c>
      <c r="V676" s="81" t="s">
        <v>1708</v>
      </c>
      <c r="W676" s="78"/>
      <c r="X676" s="78"/>
      <c r="Y676" s="84" t="s">
        <v>2205</v>
      </c>
      <c r="Z676" s="78"/>
    </row>
    <row r="677" spans="1:26" ht="15">
      <c r="A677" s="63" t="s">
        <v>517</v>
      </c>
      <c r="B677" s="63" t="s">
        <v>517</v>
      </c>
      <c r="C677" s="64"/>
      <c r="D677" s="65"/>
      <c r="E677" s="66"/>
      <c r="F677" s="67"/>
      <c r="G677" s="64"/>
      <c r="H677" s="68" t="s">
        <v>178</v>
      </c>
      <c r="I677" s="69"/>
      <c r="J677" s="69"/>
      <c r="K677" s="34" t="s">
        <v>65</v>
      </c>
      <c r="L677" s="76">
        <v>677</v>
      </c>
      <c r="M6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7" s="71"/>
      <c r="O677" s="78" t="s">
        <v>178</v>
      </c>
      <c r="P677" s="80">
        <v>44301.259039351855</v>
      </c>
      <c r="Q677" s="78" t="s">
        <v>941</v>
      </c>
      <c r="R677" s="81" t="s">
        <v>1157</v>
      </c>
      <c r="S677" s="78" t="s">
        <v>1169</v>
      </c>
      <c r="T677" s="78" t="s">
        <v>1220</v>
      </c>
      <c r="U677" s="80">
        <v>44301.259039351855</v>
      </c>
      <c r="V677" s="81" t="s">
        <v>1709</v>
      </c>
      <c r="W677" s="78"/>
      <c r="X677" s="78"/>
      <c r="Y677" s="84" t="s">
        <v>2206</v>
      </c>
      <c r="Z677" s="78"/>
    </row>
    <row r="678" spans="1:26" ht="15">
      <c r="A678" s="63" t="s">
        <v>517</v>
      </c>
      <c r="B678" s="63" t="s">
        <v>517</v>
      </c>
      <c r="C678" s="64"/>
      <c r="D678" s="65"/>
      <c r="E678" s="66"/>
      <c r="F678" s="67"/>
      <c r="G678" s="64"/>
      <c r="H678" s="68" t="s">
        <v>178</v>
      </c>
      <c r="I678" s="69"/>
      <c r="J678" s="69"/>
      <c r="K678" s="34" t="s">
        <v>65</v>
      </c>
      <c r="L678" s="76">
        <v>678</v>
      </c>
      <c r="M6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8" s="71"/>
      <c r="O678" s="78" t="s">
        <v>178</v>
      </c>
      <c r="P678" s="80">
        <v>44301.33299768518</v>
      </c>
      <c r="Q678" s="78" t="s">
        <v>942</v>
      </c>
      <c r="R678" s="81" t="s">
        <v>1158</v>
      </c>
      <c r="S678" s="78" t="s">
        <v>1169</v>
      </c>
      <c r="T678" s="78" t="s">
        <v>1221</v>
      </c>
      <c r="U678" s="80">
        <v>44301.33299768518</v>
      </c>
      <c r="V678" s="81" t="s">
        <v>1710</v>
      </c>
      <c r="W678" s="78"/>
      <c r="X678" s="78"/>
      <c r="Y678" s="84" t="s">
        <v>2207</v>
      </c>
      <c r="Z678" s="78"/>
    </row>
    <row r="679" spans="1:26" ht="15">
      <c r="A679" s="63" t="s">
        <v>517</v>
      </c>
      <c r="B679" s="63" t="s">
        <v>517</v>
      </c>
      <c r="C679" s="64"/>
      <c r="D679" s="65"/>
      <c r="E679" s="66"/>
      <c r="F679" s="67"/>
      <c r="G679" s="64"/>
      <c r="H679" s="68" t="s">
        <v>178</v>
      </c>
      <c r="I679" s="69"/>
      <c r="J679" s="69"/>
      <c r="K679" s="34" t="s">
        <v>65</v>
      </c>
      <c r="L679" s="76">
        <v>679</v>
      </c>
      <c r="M6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9" s="71"/>
      <c r="O679" s="78" t="s">
        <v>178</v>
      </c>
      <c r="P679" s="80">
        <v>44301.58392361111</v>
      </c>
      <c r="Q679" s="78" t="s">
        <v>943</v>
      </c>
      <c r="R679" s="81" t="s">
        <v>1159</v>
      </c>
      <c r="S679" s="78" t="s">
        <v>1169</v>
      </c>
      <c r="T679" s="78" t="s">
        <v>1222</v>
      </c>
      <c r="U679" s="80">
        <v>44301.58392361111</v>
      </c>
      <c r="V679" s="81" t="s">
        <v>1711</v>
      </c>
      <c r="W679" s="78"/>
      <c r="X679" s="78"/>
      <c r="Y679" s="84" t="s">
        <v>2208</v>
      </c>
      <c r="Z679" s="78"/>
    </row>
    <row r="680" spans="1:26" ht="15">
      <c r="A680" s="63" t="s">
        <v>517</v>
      </c>
      <c r="B680" s="63" t="s">
        <v>517</v>
      </c>
      <c r="C680" s="64"/>
      <c r="D680" s="65"/>
      <c r="E680" s="66"/>
      <c r="F680" s="67"/>
      <c r="G680" s="64"/>
      <c r="H680" s="68" t="s">
        <v>178</v>
      </c>
      <c r="I680" s="69"/>
      <c r="J680" s="69"/>
      <c r="K680" s="34" t="s">
        <v>65</v>
      </c>
      <c r="L680" s="76">
        <v>680</v>
      </c>
      <c r="M6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0" s="71"/>
      <c r="O680" s="78" t="s">
        <v>178</v>
      </c>
      <c r="P680" s="80">
        <v>44301.74787037037</v>
      </c>
      <c r="Q680" s="78" t="s">
        <v>944</v>
      </c>
      <c r="R680" s="81" t="s">
        <v>1160</v>
      </c>
      <c r="S680" s="78" t="s">
        <v>1169</v>
      </c>
      <c r="T680" s="78" t="s">
        <v>1223</v>
      </c>
      <c r="U680" s="80">
        <v>44301.74787037037</v>
      </c>
      <c r="V680" s="81" t="s">
        <v>1712</v>
      </c>
      <c r="W680" s="78"/>
      <c r="X680" s="78"/>
      <c r="Y680" s="84" t="s">
        <v>2209</v>
      </c>
      <c r="Z680" s="78"/>
    </row>
    <row r="681" spans="1:26" ht="15">
      <c r="A681" s="63" t="s">
        <v>517</v>
      </c>
      <c r="B681" s="63" t="s">
        <v>517</v>
      </c>
      <c r="C681" s="64"/>
      <c r="D681" s="65"/>
      <c r="E681" s="66"/>
      <c r="F681" s="67"/>
      <c r="G681" s="64"/>
      <c r="H681" s="68" t="s">
        <v>178</v>
      </c>
      <c r="I681" s="69"/>
      <c r="J681" s="69"/>
      <c r="K681" s="34" t="s">
        <v>65</v>
      </c>
      <c r="L681" s="76">
        <v>681</v>
      </c>
      <c r="M6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1" s="71"/>
      <c r="O681" s="78" t="s">
        <v>178</v>
      </c>
      <c r="P681" s="80">
        <v>44302.647627314815</v>
      </c>
      <c r="Q681" s="78" t="s">
        <v>945</v>
      </c>
      <c r="R681" s="81" t="s">
        <v>1161</v>
      </c>
      <c r="S681" s="78" t="s">
        <v>1169</v>
      </c>
      <c r="T681" s="78" t="s">
        <v>1224</v>
      </c>
      <c r="U681" s="80">
        <v>44302.647627314815</v>
      </c>
      <c r="V681" s="81" t="s">
        <v>1713</v>
      </c>
      <c r="W681" s="78"/>
      <c r="X681" s="78"/>
      <c r="Y681" s="84" t="s">
        <v>2210</v>
      </c>
      <c r="Z681" s="78"/>
    </row>
    <row r="682" spans="1:26" ht="15">
      <c r="A682" s="63" t="s">
        <v>517</v>
      </c>
      <c r="B682" s="63" t="s">
        <v>517</v>
      </c>
      <c r="C682" s="64"/>
      <c r="D682" s="65"/>
      <c r="E682" s="66"/>
      <c r="F682" s="67"/>
      <c r="G682" s="64"/>
      <c r="H682" s="68" t="s">
        <v>178</v>
      </c>
      <c r="I682" s="69"/>
      <c r="J682" s="69"/>
      <c r="K682" s="34" t="s">
        <v>65</v>
      </c>
      <c r="L682" s="76">
        <v>682</v>
      </c>
      <c r="M6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2" s="71"/>
      <c r="O682" s="78" t="s">
        <v>178</v>
      </c>
      <c r="P682" s="80">
        <v>44303.21518518519</v>
      </c>
      <c r="Q682" s="78" t="s">
        <v>946</v>
      </c>
      <c r="R682" s="81" t="s">
        <v>1162</v>
      </c>
      <c r="S682" s="78" t="s">
        <v>1169</v>
      </c>
      <c r="T682" s="78" t="s">
        <v>1221</v>
      </c>
      <c r="U682" s="80">
        <v>44303.21518518519</v>
      </c>
      <c r="V682" s="81" t="s">
        <v>1714</v>
      </c>
      <c r="W682" s="78"/>
      <c r="X682" s="78"/>
      <c r="Y682" s="84" t="s">
        <v>2211</v>
      </c>
      <c r="Z682" s="78"/>
    </row>
    <row r="683" spans="1:26" ht="15">
      <c r="A683" s="63" t="s">
        <v>518</v>
      </c>
      <c r="B683" s="63" t="s">
        <v>518</v>
      </c>
      <c r="C683" s="64"/>
      <c r="D683" s="65"/>
      <c r="E683" s="66"/>
      <c r="F683" s="67"/>
      <c r="G683" s="64"/>
      <c r="H683" s="50" t="s">
        <v>178</v>
      </c>
      <c r="I683" s="69"/>
      <c r="J683" s="69"/>
      <c r="K683" s="34" t="s">
        <v>65</v>
      </c>
      <c r="L683" s="76">
        <v>683</v>
      </c>
      <c r="M6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3" s="71"/>
      <c r="O683" s="78" t="s">
        <v>178</v>
      </c>
      <c r="P683" s="80">
        <v>44299.29513888889</v>
      </c>
      <c r="Q683" s="78" t="s">
        <v>947</v>
      </c>
      <c r="R683" s="81" t="s">
        <v>1163</v>
      </c>
      <c r="S683" s="78" t="s">
        <v>1169</v>
      </c>
      <c r="T683" s="78" t="s">
        <v>1198</v>
      </c>
      <c r="U683" s="80">
        <v>44299.29513888889</v>
      </c>
      <c r="V683" s="81" t="s">
        <v>1715</v>
      </c>
      <c r="W683" s="78"/>
      <c r="X683" s="78"/>
      <c r="Y683" s="84" t="s">
        <v>2212</v>
      </c>
      <c r="Z683" s="78"/>
    </row>
    <row r="684" spans="1:26" ht="15">
      <c r="A684" s="63" t="s">
        <v>518</v>
      </c>
      <c r="B684" s="63" t="s">
        <v>518</v>
      </c>
      <c r="C684" s="64"/>
      <c r="D684" s="65"/>
      <c r="E684" s="66"/>
      <c r="F684" s="67"/>
      <c r="G684" s="64"/>
      <c r="H684" s="50" t="s">
        <v>178</v>
      </c>
      <c r="I684" s="69"/>
      <c r="J684" s="69"/>
      <c r="K684" s="34" t="s">
        <v>65</v>
      </c>
      <c r="L684" s="76">
        <v>684</v>
      </c>
      <c r="M6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4" s="71"/>
      <c r="O684" s="78" t="s">
        <v>178</v>
      </c>
      <c r="P684" s="80">
        <v>44303.21875</v>
      </c>
      <c r="Q684" s="78" t="s">
        <v>948</v>
      </c>
      <c r="R684" s="81" t="s">
        <v>1164</v>
      </c>
      <c r="S684" s="78" t="s">
        <v>1169</v>
      </c>
      <c r="T684" s="78" t="s">
        <v>1198</v>
      </c>
      <c r="U684" s="80">
        <v>44303.21875</v>
      </c>
      <c r="V684" s="81" t="s">
        <v>1716</v>
      </c>
      <c r="W684" s="78"/>
      <c r="X684" s="78"/>
      <c r="Y684" s="84" t="s">
        <v>2213</v>
      </c>
      <c r="Z684" s="78"/>
    </row>
    <row r="685" spans="1:26" ht="15">
      <c r="A685" s="63" t="s">
        <v>499</v>
      </c>
      <c r="B685" s="63" t="s">
        <v>623</v>
      </c>
      <c r="C685" s="64"/>
      <c r="D685" s="65"/>
      <c r="E685" s="66"/>
      <c r="F685" s="67"/>
      <c r="G685" s="64"/>
      <c r="H685" s="68" t="s">
        <v>633</v>
      </c>
      <c r="I685" s="69"/>
      <c r="J685" s="69"/>
      <c r="K685" s="34" t="s">
        <v>65</v>
      </c>
      <c r="L685" s="76">
        <v>685</v>
      </c>
      <c r="M6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5" s="71"/>
      <c r="O685" s="78" t="s">
        <v>633</v>
      </c>
      <c r="P685" s="80">
        <v>44302.706354166665</v>
      </c>
      <c r="Q685" s="78" t="s">
        <v>949</v>
      </c>
      <c r="R685" s="81" t="s">
        <v>1165</v>
      </c>
      <c r="S685" s="78" t="s">
        <v>1169</v>
      </c>
      <c r="T685" s="78"/>
      <c r="U685" s="80">
        <v>44302.706354166665</v>
      </c>
      <c r="V685" s="81" t="s">
        <v>1717</v>
      </c>
      <c r="W685" s="78"/>
      <c r="X685" s="78"/>
      <c r="Y685" s="84" t="s">
        <v>2214</v>
      </c>
      <c r="Z685" s="84" t="s">
        <v>2287</v>
      </c>
    </row>
    <row r="686" spans="1:26" ht="15">
      <c r="A686" s="63" t="s">
        <v>519</v>
      </c>
      <c r="B686" s="63" t="s">
        <v>623</v>
      </c>
      <c r="C686" s="64"/>
      <c r="D686" s="65"/>
      <c r="E686" s="66"/>
      <c r="F686" s="67"/>
      <c r="G686" s="64"/>
      <c r="H686" s="68" t="s">
        <v>633</v>
      </c>
      <c r="I686" s="69"/>
      <c r="J686" s="69"/>
      <c r="K686" s="34" t="s">
        <v>65</v>
      </c>
      <c r="L686" s="76">
        <v>686</v>
      </c>
      <c r="M6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6" s="71"/>
      <c r="O686" s="78" t="s">
        <v>633</v>
      </c>
      <c r="P686" s="80">
        <v>44303.245983796296</v>
      </c>
      <c r="Q686" s="78" t="s">
        <v>910</v>
      </c>
      <c r="R686" s="78"/>
      <c r="S686" s="78"/>
      <c r="T686" s="78"/>
      <c r="U686" s="80">
        <v>44303.245983796296</v>
      </c>
      <c r="V686" s="81" t="s">
        <v>1718</v>
      </c>
      <c r="W686" s="78"/>
      <c r="X686" s="78"/>
      <c r="Y686" s="84" t="s">
        <v>2215</v>
      </c>
      <c r="Z686" s="78"/>
    </row>
    <row r="687" spans="1:26" ht="15">
      <c r="A687" s="63" t="s">
        <v>499</v>
      </c>
      <c r="B687" s="63" t="s">
        <v>499</v>
      </c>
      <c r="C687" s="64"/>
      <c r="D687" s="65"/>
      <c r="E687" s="66"/>
      <c r="F687" s="67"/>
      <c r="G687" s="64"/>
      <c r="H687" s="50" t="s">
        <v>178</v>
      </c>
      <c r="I687" s="69"/>
      <c r="J687" s="69"/>
      <c r="K687" s="34" t="s">
        <v>65</v>
      </c>
      <c r="L687" s="76">
        <v>687</v>
      </c>
      <c r="M6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7" s="71"/>
      <c r="O687" s="78" t="s">
        <v>178</v>
      </c>
      <c r="P687" s="80">
        <v>44301.70854166667</v>
      </c>
      <c r="Q687" s="78" t="s">
        <v>950</v>
      </c>
      <c r="R687" s="78" t="s">
        <v>1166</v>
      </c>
      <c r="S687" s="78" t="s">
        <v>1185</v>
      </c>
      <c r="T687" s="78"/>
      <c r="U687" s="80">
        <v>44301.70854166667</v>
      </c>
      <c r="V687" s="81" t="s">
        <v>1719</v>
      </c>
      <c r="W687" s="78"/>
      <c r="X687" s="78"/>
      <c r="Y687" s="84" t="s">
        <v>2216</v>
      </c>
      <c r="Z687" s="78"/>
    </row>
    <row r="688" spans="1:26" ht="15">
      <c r="A688" s="63" t="s">
        <v>519</v>
      </c>
      <c r="B688" s="63" t="s">
        <v>499</v>
      </c>
      <c r="C688" s="64"/>
      <c r="D688" s="65"/>
      <c r="E688" s="66"/>
      <c r="F688" s="67"/>
      <c r="G688" s="64"/>
      <c r="H688" s="68" t="s">
        <v>633</v>
      </c>
      <c r="I688" s="69"/>
      <c r="J688" s="69"/>
      <c r="K688" s="34" t="s">
        <v>65</v>
      </c>
      <c r="L688" s="76">
        <v>688</v>
      </c>
      <c r="M6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8" s="71"/>
      <c r="O688" s="78" t="s">
        <v>633</v>
      </c>
      <c r="P688" s="80">
        <v>44303.245983796296</v>
      </c>
      <c r="Q688" s="78" t="s">
        <v>910</v>
      </c>
      <c r="R688" s="78"/>
      <c r="S688" s="78"/>
      <c r="T688" s="78"/>
      <c r="U688" s="80">
        <v>44303.245983796296</v>
      </c>
      <c r="V688" s="81" t="s">
        <v>1718</v>
      </c>
      <c r="W688" s="78"/>
      <c r="X688" s="78"/>
      <c r="Y688" s="84" t="s">
        <v>2215</v>
      </c>
      <c r="Z688" s="78"/>
    </row>
    <row r="689" spans="1:26" ht="15">
      <c r="A689" s="63" t="s">
        <v>520</v>
      </c>
      <c r="B689" s="63" t="s">
        <v>626</v>
      </c>
      <c r="C689" s="64"/>
      <c r="D689" s="65"/>
      <c r="E689" s="66"/>
      <c r="F689" s="67"/>
      <c r="G689" s="64"/>
      <c r="H689" s="68" t="s">
        <v>633</v>
      </c>
      <c r="I689" s="69"/>
      <c r="J689" s="69"/>
      <c r="K689" s="34" t="s">
        <v>65</v>
      </c>
      <c r="L689" s="76">
        <v>689</v>
      </c>
      <c r="M6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9" s="71"/>
      <c r="O689" s="78" t="s">
        <v>633</v>
      </c>
      <c r="P689" s="80">
        <v>44303.248564814814</v>
      </c>
      <c r="Q689" s="78" t="s">
        <v>951</v>
      </c>
      <c r="R689" s="78"/>
      <c r="S689" s="78"/>
      <c r="T689" s="78"/>
      <c r="U689" s="80">
        <v>44303.248564814814</v>
      </c>
      <c r="V689" s="81" t="s">
        <v>1720</v>
      </c>
      <c r="W689" s="78"/>
      <c r="X689" s="78"/>
      <c r="Y689" s="84" t="s">
        <v>2217</v>
      </c>
      <c r="Z689" s="84" t="s">
        <v>2288</v>
      </c>
    </row>
    <row r="690" spans="1:26" ht="15">
      <c r="A690" s="63" t="s">
        <v>520</v>
      </c>
      <c r="B690" s="63" t="s">
        <v>627</v>
      </c>
      <c r="C690" s="64"/>
      <c r="D690" s="65"/>
      <c r="E690" s="66"/>
      <c r="F690" s="67"/>
      <c r="G690" s="64"/>
      <c r="H690" s="68" t="s">
        <v>633</v>
      </c>
      <c r="I690" s="69"/>
      <c r="J690" s="69"/>
      <c r="K690" s="34" t="s">
        <v>65</v>
      </c>
      <c r="L690" s="76">
        <v>690</v>
      </c>
      <c r="M6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0" s="71"/>
      <c r="O690" s="78" t="s">
        <v>633</v>
      </c>
      <c r="P690" s="80">
        <v>44303.248564814814</v>
      </c>
      <c r="Q690" s="78" t="s">
        <v>951</v>
      </c>
      <c r="R690" s="78"/>
      <c r="S690" s="78"/>
      <c r="T690" s="78"/>
      <c r="U690" s="80">
        <v>44303.248564814814</v>
      </c>
      <c r="V690" s="81" t="s">
        <v>1720</v>
      </c>
      <c r="W690" s="78"/>
      <c r="X690" s="78"/>
      <c r="Y690" s="84" t="s">
        <v>2217</v>
      </c>
      <c r="Z690" s="84" t="s">
        <v>2288</v>
      </c>
    </row>
    <row r="691" spans="1:26" ht="15">
      <c r="A691" s="63" t="s">
        <v>520</v>
      </c>
      <c r="B691" s="63" t="s">
        <v>628</v>
      </c>
      <c r="C691" s="64"/>
      <c r="D691" s="65"/>
      <c r="E691" s="66"/>
      <c r="F691" s="67"/>
      <c r="G691" s="64"/>
      <c r="H691" s="68" t="s">
        <v>632</v>
      </c>
      <c r="I691" s="69"/>
      <c r="J691" s="69"/>
      <c r="K691" s="34" t="s">
        <v>65</v>
      </c>
      <c r="L691" s="76">
        <v>691</v>
      </c>
      <c r="M6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1" s="71"/>
      <c r="O691" s="78" t="s">
        <v>632</v>
      </c>
      <c r="P691" s="80">
        <v>44303.248564814814</v>
      </c>
      <c r="Q691" s="78" t="s">
        <v>951</v>
      </c>
      <c r="R691" s="78"/>
      <c r="S691" s="78"/>
      <c r="T691" s="78"/>
      <c r="U691" s="80">
        <v>44303.248564814814</v>
      </c>
      <c r="V691" s="81" t="s">
        <v>1720</v>
      </c>
      <c r="W691" s="78"/>
      <c r="X691" s="78"/>
      <c r="Y691" s="84" t="s">
        <v>2217</v>
      </c>
      <c r="Z691" s="84" t="s">
        <v>2288</v>
      </c>
    </row>
    <row r="692" spans="1:26" ht="15">
      <c r="A692" s="63" t="s">
        <v>521</v>
      </c>
      <c r="B692" s="63" t="s">
        <v>521</v>
      </c>
      <c r="C692" s="64"/>
      <c r="D692" s="65"/>
      <c r="E692" s="66"/>
      <c r="F692" s="67"/>
      <c r="G692" s="64"/>
      <c r="H692" s="50" t="s">
        <v>178</v>
      </c>
      <c r="I692" s="69"/>
      <c r="J692" s="69"/>
      <c r="K692" s="34" t="s">
        <v>65</v>
      </c>
      <c r="L692" s="76">
        <v>692</v>
      </c>
      <c r="M6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2" s="71"/>
      <c r="O692" s="78" t="s">
        <v>178</v>
      </c>
      <c r="P692" s="80">
        <v>44303.28357638889</v>
      </c>
      <c r="Q692" s="78" t="s">
        <v>952</v>
      </c>
      <c r="R692" s="81" t="s">
        <v>1167</v>
      </c>
      <c r="S692" s="78" t="s">
        <v>1169</v>
      </c>
      <c r="T692" s="78" t="s">
        <v>1225</v>
      </c>
      <c r="U692" s="80">
        <v>44303.28357638889</v>
      </c>
      <c r="V692" s="81" t="s">
        <v>1721</v>
      </c>
      <c r="W692" s="78"/>
      <c r="X692" s="78"/>
      <c r="Y692" s="84" t="s">
        <v>2218</v>
      </c>
      <c r="Z692" s="78"/>
    </row>
    <row r="693" spans="1:26" ht="15">
      <c r="A693" s="63" t="s">
        <v>522</v>
      </c>
      <c r="B693" s="63" t="s">
        <v>629</v>
      </c>
      <c r="C693" s="64"/>
      <c r="D693" s="65"/>
      <c r="E693" s="66"/>
      <c r="F693" s="67"/>
      <c r="G693" s="64"/>
      <c r="H693" s="68" t="s">
        <v>633</v>
      </c>
      <c r="I693" s="69"/>
      <c r="J693" s="69"/>
      <c r="K693" s="34" t="s">
        <v>65</v>
      </c>
      <c r="L693" s="76">
        <v>693</v>
      </c>
      <c r="M6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3" s="71"/>
      <c r="O693" s="78" t="s">
        <v>633</v>
      </c>
      <c r="P693" s="80">
        <v>44303.335173611114</v>
      </c>
      <c r="Q693" s="78" t="s">
        <v>953</v>
      </c>
      <c r="R693" s="81" t="s">
        <v>1168</v>
      </c>
      <c r="S693" s="78" t="s">
        <v>1169</v>
      </c>
      <c r="T693" s="78"/>
      <c r="U693" s="80">
        <v>44303.335173611114</v>
      </c>
      <c r="V693" s="81" t="s">
        <v>1722</v>
      </c>
      <c r="W693" s="78"/>
      <c r="X693" s="78"/>
      <c r="Y693" s="84" t="s">
        <v>2219</v>
      </c>
      <c r="Z693" s="84" t="s">
        <v>2289</v>
      </c>
    </row>
    <row r="694" spans="1:26" ht="15">
      <c r="A694" s="63" t="s">
        <v>522</v>
      </c>
      <c r="B694" s="63" t="s">
        <v>630</v>
      </c>
      <c r="C694" s="64"/>
      <c r="D694" s="65"/>
      <c r="E694" s="66"/>
      <c r="F694" s="67"/>
      <c r="G694" s="64"/>
      <c r="H694" s="68" t="s">
        <v>633</v>
      </c>
      <c r="I694" s="69"/>
      <c r="J694" s="69"/>
      <c r="K694" s="34" t="s">
        <v>65</v>
      </c>
      <c r="L694" s="76">
        <v>694</v>
      </c>
      <c r="M6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4" s="71"/>
      <c r="O694" s="78" t="s">
        <v>633</v>
      </c>
      <c r="P694" s="80">
        <v>44303.335173611114</v>
      </c>
      <c r="Q694" s="78" t="s">
        <v>953</v>
      </c>
      <c r="R694" s="81" t="s">
        <v>1168</v>
      </c>
      <c r="S694" s="78" t="s">
        <v>1169</v>
      </c>
      <c r="T694" s="78"/>
      <c r="U694" s="80">
        <v>44303.335173611114</v>
      </c>
      <c r="V694" s="81" t="s">
        <v>1722</v>
      </c>
      <c r="W694" s="78"/>
      <c r="X694" s="78"/>
      <c r="Y694" s="84" t="s">
        <v>2219</v>
      </c>
      <c r="Z694" s="84" t="s">
        <v>2289</v>
      </c>
    </row>
    <row r="695" spans="1:26" ht="15">
      <c r="A695" s="63" t="s">
        <v>522</v>
      </c>
      <c r="B695" s="63" t="s">
        <v>631</v>
      </c>
      <c r="C695" s="64"/>
      <c r="D695" s="65"/>
      <c r="E695" s="66"/>
      <c r="F695" s="67"/>
      <c r="G695" s="64"/>
      <c r="H695" s="68" t="s">
        <v>632</v>
      </c>
      <c r="I695" s="69"/>
      <c r="J695" s="69"/>
      <c r="K695" s="34" t="s">
        <v>65</v>
      </c>
      <c r="L695" s="76">
        <v>695</v>
      </c>
      <c r="M6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5" s="71"/>
      <c r="O695" s="78" t="s">
        <v>632</v>
      </c>
      <c r="P695" s="80">
        <v>44303.335173611114</v>
      </c>
      <c r="Q695" s="78" t="s">
        <v>953</v>
      </c>
      <c r="R695" s="81" t="s">
        <v>1168</v>
      </c>
      <c r="S695" s="78" t="s">
        <v>1169</v>
      </c>
      <c r="T695" s="78"/>
      <c r="U695" s="80">
        <v>44303.335173611114</v>
      </c>
      <c r="V695" s="81" t="s">
        <v>1722</v>
      </c>
      <c r="W695" s="78"/>
      <c r="X695" s="78"/>
      <c r="Y695" s="84" t="s">
        <v>2219</v>
      </c>
      <c r="Z695" s="84" t="s">
        <v>2289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5"/>
    <dataValidation allowBlank="1" showErrorMessage="1" sqref="N2:N6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5"/>
    <dataValidation allowBlank="1" showInputMessage="1" promptTitle="Edge Color" prompt="To select an optional edge color, right-click and select Select Color on the right-click menu." sqref="C3:C695"/>
    <dataValidation allowBlank="1" showInputMessage="1" promptTitle="Edge Width" prompt="Enter an optional edge width between 1 and 10." errorTitle="Invalid Edge Width" error="The optional edge width must be a whole number between 1 and 10." sqref="D3:D695"/>
    <dataValidation allowBlank="1" showInputMessage="1" promptTitle="Edge Opacity" prompt="Enter an optional edge opacity between 0 (transparent) and 100 (opaque)." errorTitle="Invalid Edge Opacity" error="The optional edge opacity must be a whole number between 0 and 10." sqref="F3:F6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5">
      <formula1>ValidEdgeVisibilities</formula1>
    </dataValidation>
    <dataValidation allowBlank="1" showInputMessage="1" showErrorMessage="1" promptTitle="Vertex 1 Name" prompt="Enter the name of the edge's first vertex." sqref="A3:A695"/>
    <dataValidation allowBlank="1" showInputMessage="1" showErrorMessage="1" promptTitle="Vertex 2 Name" prompt="Enter the name of the edge's second vertex." sqref="B3:B695"/>
    <dataValidation allowBlank="1" showInputMessage="1" showErrorMessage="1" promptTitle="Edge Label" prompt="Enter an optional edge label." errorTitle="Invalid Edge Visibility" error="You have entered an unrecognized edge visibility.  Try selecting from the drop-down list instead." sqref="H3:H6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5"/>
  </dataValidations>
  <hyperlinks>
    <hyperlink ref="Q33" r:id="rId1" display="https://t.co/CR0rEcW0sU"/>
    <hyperlink ref="Q290" r:id="rId2" display="https://t.co/NWsUGk4pyu"/>
    <hyperlink ref="R3" r:id="rId3" display="https://twitter.com/i/web/status/1380392077863886850"/>
    <hyperlink ref="R7" r:id="rId4" display="https://twitter.com/i/web/status/1380469162351464451"/>
    <hyperlink ref="R8" r:id="rId5" display="https://twitter.com/i/web/status/1380470569435549702"/>
    <hyperlink ref="R9" r:id="rId6" display="https://twitter.com/i/web/status/1380470569435549702"/>
    <hyperlink ref="R10" r:id="rId7" display="https://twitter.com/i/web/status/1380470569435549702"/>
    <hyperlink ref="R11" r:id="rId8" display="https://twitter.com/i/web/status/1380470569435549702"/>
    <hyperlink ref="R17" r:id="rId9" display="https://twitter.com/i/web/status/1380564912011902978"/>
    <hyperlink ref="R18" r:id="rId10" display="https://twitter.com/i/web/status/1380564912011902978"/>
    <hyperlink ref="R19" r:id="rId11" display="https://twitter.com/i/web/status/1380596166744813575"/>
    <hyperlink ref="R20" r:id="rId12" display="https://twitter.com/i/web/status/1380614318958465026"/>
    <hyperlink ref="R21" r:id="rId13" display="https://twitter.com/i/web/status/1380614318958465026"/>
    <hyperlink ref="R22" r:id="rId14" display="https://youtu.be/d6mxuYLMXrY"/>
    <hyperlink ref="R23" r:id="rId15" display="https://twitter.com/i/web/status/1380525688185360384"/>
    <hyperlink ref="R26" r:id="rId16" display="https://twitter.com/i/web/status/1380784437487677441"/>
    <hyperlink ref="R27" r:id="rId17" display="https://twitter.com/i/web/status/1380784437487677441"/>
    <hyperlink ref="R28" r:id="rId18" display="https://twitter.com/i/web/status/1380786960843870210"/>
    <hyperlink ref="R30" r:id="rId19" display="https://twitter.com/i/web/status/1380801539682545666"/>
    <hyperlink ref="R31" r:id="rId20" display="https://twitter.com/i/web/status/1380801539682545666"/>
    <hyperlink ref="R32" r:id="rId21" display="https://twitter.com/i/web/status/1380801539682545666"/>
    <hyperlink ref="R33" r:id="rId22" display="https://www.bernerzeitung.ch/so-ergeht-es-menschen-die-keine-lobbyisten-im-bundeshaus-haben-132999681305"/>
    <hyperlink ref="R41" r:id="rId23" display="https://twitter.com/i/web/status/1380843950207012864"/>
    <hyperlink ref="R44" r:id="rId24" display="https://twitter.com/i/web/status/1380431033817047041"/>
    <hyperlink ref="R46" r:id="rId25" display="https://twitter.com/i/web/status/1380903219275173897"/>
    <hyperlink ref="R49" r:id="rId26" display="https://twitter.com/i/web/status/1380952541396107266"/>
    <hyperlink ref="R60" r:id="rId27" display="https://twitter.com/Mark_Balsiger/status/1381172960988430337"/>
    <hyperlink ref="R61" r:id="rId28" display="https://twitter.com/i/web/status/1381178543812571138"/>
    <hyperlink ref="R77" r:id="rId29" display="https://twitter.com/i/web/status/1381134156332142592"/>
    <hyperlink ref="R78" r:id="rId30" display="https://twitter.com/i/web/status/1381135334268940289"/>
    <hyperlink ref="R79" r:id="rId31" display="https://twitter.com/i/web/status/1381134156332142592"/>
    <hyperlink ref="R80" r:id="rId32" display="https://twitter.com/i/web/status/1381135334268940289"/>
    <hyperlink ref="R81" r:id="rId33" display="https://twitter.com/i/web/status/1381134156332142592"/>
    <hyperlink ref="R82" r:id="rId34" display="https://twitter.com/i/web/status/1381135334268940289"/>
    <hyperlink ref="R83" r:id="rId35" display="https://twitter.com/i/web/status/1381134156332142592"/>
    <hyperlink ref="R84" r:id="rId36" display="https://twitter.com/i/web/status/1381135334268940289"/>
    <hyperlink ref="R85" r:id="rId37" display="https://twitter.com/i/web/status/1381134156332142592"/>
    <hyperlink ref="R86" r:id="rId38" display="https://twitter.com/i/web/status/1381135334268940289"/>
    <hyperlink ref="R87" r:id="rId39" display="https://twitter.com/i/web/status/1381252544828170244"/>
    <hyperlink ref="R89" r:id="rId40" display="https://twitter.com/i/web/status/1380883387435655169"/>
    <hyperlink ref="R92" r:id="rId41" display="https://wemakeit.com/projects/frauensession-im-bundeshaus?locale=de"/>
    <hyperlink ref="R93" r:id="rId42" display="https://twitter.com/halterjuerg/status/1381216621197463552"/>
    <hyperlink ref="R94" r:id="rId43" display="https://twitter.com/halterjuerg/status/1381216621197463552"/>
    <hyperlink ref="R99" r:id="rId44" display="https://twitter.com/i/web/status/1381320897768853510"/>
    <hyperlink ref="R101" r:id="rId45" display="https://www.nau.ch/politik/bundeshaus/das-steckt-dahinter-r-wert-erneut-nach-unten-korrigiert-65903760"/>
    <hyperlink ref="R102" r:id="rId46" display="https://www.nau.ch/politik/bundeshaus/das-steckt-dahinter-r-wert-erneut-nach-unten-korrigiert-65903760"/>
    <hyperlink ref="R103" r:id="rId47" display="https://www.nau.ch/politik/bundeshaus/gewerbeverband-schockt-mit-radikalen-lockdown-behauptungen-65902934"/>
    <hyperlink ref="R105" r:id="rId48" display="https://www.nau.ch/politik/bundeshaus/coronavirus-ueli-maurer-fuhlt-sich-in-einer-sekte-65896757"/>
    <hyperlink ref="R109" r:id="rId49" display="https://twitter.com/Grinsek12239187/status/1381441092525121536"/>
    <hyperlink ref="R114" r:id="rId50" display="https://twitter.com/i/web/status/1381508160507248641"/>
    <hyperlink ref="R117" r:id="rId51" display="https://twitter.com/i/web/status/1381552393872158721"/>
    <hyperlink ref="R119" r:id="rId52" display="https://www.nau.ch/politik/bundeshaus/gdk-prasident-kaum-risiko-bei-offnung-von-restaurant-terrassen-65904784"/>
    <hyperlink ref="R120" r:id="rId53" display="https://www.nau.ch/politik/bundeshaus/gdk-prasident-kaum-risiko-bei-offnung-von-restaurant-terrassen-65904784"/>
    <hyperlink ref="R127" r:id="rId54" display="https://www.nau.ch/politik/bundeshaus/das-steckt-dahinter-r-wert-erneut-nach-unten-korrigiert-65903760"/>
    <hyperlink ref="R128" r:id="rId55" display="https://twitter.com/i/web/status/1381600434100506626"/>
    <hyperlink ref="R129" r:id="rId56" display="https://www.nau.ch/politik/bundeshaus/coronavirus-eth-bag-korrigieren-r-wert-von-096-auf-110-65905197"/>
    <hyperlink ref="R135" r:id="rId57" display="https://www.nau.ch/politik/bundeshaus/coronavirus-eth-bag-korrigieren-r-wert-von-096-auf-110-65905197"/>
    <hyperlink ref="R143" r:id="rId58" display="https://twitter.com/i/web/status/1381615391437430785"/>
    <hyperlink ref="R148" r:id="rId59" display="http://www.covid-19-gesetz-referendum.ch/"/>
    <hyperlink ref="R154" r:id="rId60" display="https://www.nau.ch/politik/bundeshaus/coronavirus-eth-bag-korrigieren-r-wert-von-096-auf-110-65905197"/>
    <hyperlink ref="R156" r:id="rId61" display="https://twitter.com/i/web/status/1381690853262028809"/>
    <hyperlink ref="R160" r:id="rId62" display="https://www.nau.ch/politik/bundeshaus/coronavirus-eth-bag-korrigieren-r-wert-von-096-auf-110-65905197"/>
    <hyperlink ref="R161" r:id="rId63" display="https://twitter.com/i/web/status/1381595528794939392"/>
    <hyperlink ref="R163" r:id="rId64" display="https://twitter.com/i/web/status/1381698373615558664"/>
    <hyperlink ref="R164" r:id="rId65" display="https://www.nau.ch/politik/bundeshaus/coronavirus-eth-bag-korrigieren-r-wert-von-096-auf-110-65905197"/>
    <hyperlink ref="R165" r:id="rId66" display="https://www.nau.ch/politik/bundeshaus/coronavirus-eth-bag-korrigieren-r-wert-von-096-auf-110-65905197"/>
    <hyperlink ref="R166" r:id="rId67" display="https://www.nau.ch/politik/bundeshaus/coronavirus-eth-bag-korrigieren-r-wert-von-096-auf-110-65905197"/>
    <hyperlink ref="R167" r:id="rId68" display="https://twitter.com/i/web/status/1381709198438850562"/>
    <hyperlink ref="R169" r:id="rId69" display="https://twitter.com/i/web/status/1381712964995194880"/>
    <hyperlink ref="R173" r:id="rId70" display="https://www.nau.ch/politik/bundeshaus/coronavirus-eth-bag-korrigieren-r-wert-von-096-auf-110-65905197"/>
    <hyperlink ref="R175" r:id="rId71" display="https://www.nau.ch/politik/bundeshaus/coronavirus-eth-bag-korrigieren-r-wert-von-096-auf-110-65905197"/>
    <hyperlink ref="R181" r:id="rId72" display="https://www.nau.ch/politik/bundeshaus/coronavirus-eth-bag-korrigieren-r-wert-von-096-auf-110-65905197"/>
    <hyperlink ref="R186" r:id="rId73" display="https://twitter.com/i/web/status/1381844976649244673"/>
    <hyperlink ref="R187" r:id="rId74" display="https://www.nau.ch/politik/bundeshaus/coronavirus-eth-bag-korrigieren-r-wert-von-096-auf-110-65905197"/>
    <hyperlink ref="R197" r:id="rId75" display="https://www.nau.ch/politik/bundeshaus/coronavirus-eth-bag-korrigieren-r-wert-von-096-auf-110-65905197"/>
    <hyperlink ref="R198" r:id="rId76" display="https://www.nau.ch/politik/bundeshaus/coronavirus-eth-bag-korrigieren-r-wert-von-096-auf-110-65905197"/>
    <hyperlink ref="R200" r:id="rId77" display="https://www.nau.ch/politik/bundeshaus/coronavirus-eth-bag-korrigieren-r-wert-von-096-auf-110-65905197"/>
    <hyperlink ref="R208" r:id="rId78" display="https://twitter.com/i/web/status/1381871299543318530"/>
    <hyperlink ref="R211" r:id="rId79" display="https://www.nau.ch/politik/bundeshaus/versehen-srf-deville-gefallt-beitrag-mit-fck-svp-65905279"/>
    <hyperlink ref="R214" r:id="rId80" display="https://www.nau.ch/politik/bundeshaus/gdk-prasident-kaum-risiko-bei-offnung-von-restaurant-terrassen-65904784"/>
    <hyperlink ref="R215" r:id="rId81" display="https://www.nau.ch/politik/bundeshaus/gdk-prasident-kaum-risiko-bei-offnung-von-restaurant-terrassen-65904784"/>
    <hyperlink ref="R216" r:id="rId82" display="https://www.nau.ch/politik/bundeshaus/gdk-prasident-kaum-risiko-bei-offnung-von-restaurant-terrassen-65904784"/>
    <hyperlink ref="R226" r:id="rId83" display="https://twitter.com/i/web/status/1381589783017832454"/>
    <hyperlink ref="R227" r:id="rId84" display="https://twitter.com/i/web/status/1381589783017832454"/>
    <hyperlink ref="R230" r:id="rId85" display="https://twitter.com/i/web/status/1381940923563642881"/>
    <hyperlink ref="R231" r:id="rId86" display="https://twitter.com/i/web/status/1381882838740566017"/>
    <hyperlink ref="R232" r:id="rId87" display="https://twitter.com/i/web/status/1381719217653841925"/>
    <hyperlink ref="R233" r:id="rId88" display="https://twitter.com/i/web/status/1381723885129846784"/>
    <hyperlink ref="R234" r:id="rId89" display="https://twitter.com/i/web/status/1381882838740566017"/>
    <hyperlink ref="R235" r:id="rId90" display="https://twitter.com/i/web/status/1381882838740566017"/>
    <hyperlink ref="R236" r:id="rId91" display="https://twitter.com/i/web/status/1381971845453377536"/>
    <hyperlink ref="R243" r:id="rId92" display="https://twitter.com/i/web/status/1381982260619051019"/>
    <hyperlink ref="R257" r:id="rId93" display="https://twitter.com/i/web/status/1382027617390501888"/>
    <hyperlink ref="R258" r:id="rId94" display="https://twitter.com/i/web/status/1382027617390501888"/>
    <hyperlink ref="R259" r:id="rId95" display="https://twitter.com/i/web/status/1382036559243935747"/>
    <hyperlink ref="R260" r:id="rId96" display="https://twitter.com/i/web/status/1382036559243935747"/>
    <hyperlink ref="R261" r:id="rId97" display="https://twitter.com/i/web/status/1382036559243935747"/>
    <hyperlink ref="R262" r:id="rId98" display="https://twitter.com/i/web/status/1382036559243935747"/>
    <hyperlink ref="R263" r:id="rId99" display="https://twitter.com/i/web/status/1382036559243935747"/>
    <hyperlink ref="R264" r:id="rId100" display="https://twitter.com/i/web/status/1382036559243935747"/>
    <hyperlink ref="R265" r:id="rId101" display="https://twitter.com/i/web/status/1382036559243935747"/>
    <hyperlink ref="R266" r:id="rId102" display="https://www.nau.ch/politik/bundeshaus/coronavirus-eth-bag-korrigieren-r-wert-von-096-auf-110-65905197"/>
    <hyperlink ref="R268" r:id="rId103" display="https://twitter.com/i/web/status/1382050811585429510"/>
    <hyperlink ref="R269" r:id="rId104" display="https://twitter.com/i/web/status/1382050811585429510"/>
    <hyperlink ref="R270" r:id="rId105" display="https://twitter.com/i/web/status/1382050811585429510"/>
    <hyperlink ref="R271" r:id="rId106" display="https://twitter.com/i/web/status/1382050811585429510"/>
    <hyperlink ref="R275" r:id="rId107" display="https://twitter.com/i/web/status/1382071047248347139"/>
    <hyperlink ref="R276" r:id="rId108" display="https://twitter.com/i/web/status/1382071047248347139"/>
    <hyperlink ref="R281" r:id="rId109" display="https://twitter.com/i/web/status/1381235782405525507"/>
    <hyperlink ref="R282" r:id="rId110" display="https://www.nau.ch/politik/bundeshaus/coronavirus-eth-bag-korrigieren-r-wert-von-096-auf-110-65905197"/>
    <hyperlink ref="R283" r:id="rId111" display="https://twitter.com/i/web/status/1381688104055152641"/>
    <hyperlink ref="R286" r:id="rId112" display="https://twitter.com/i/web/status/1382108660478906373"/>
    <hyperlink ref="R287" r:id="rId113" display="https://twitter.com/i/web/status/1382108660478906373"/>
    <hyperlink ref="R288" r:id="rId114" display="https://twitter.com/i/web/status/1382108660478906373"/>
    <hyperlink ref="R289" r:id="rId115" display="https://twitter.com/i/web/status/1382108660478906373"/>
    <hyperlink ref="R290" r:id="rId116" display="https://www.nau.ch/politik/bundeshaus/coronavirus-ueli-maurer-fuhlt-sich-in-einer-sekte-65896757"/>
    <hyperlink ref="R291" r:id="rId117" display="https://twitter.com/i/web/status/1382213250620686345"/>
    <hyperlink ref="R292" r:id="rId118" display="https://twitter.com/i/web/status/1382224817982742529"/>
    <hyperlink ref="R297" r:id="rId119" display="https://twitter.com/i/web/status/1380534610732388356"/>
    <hyperlink ref="R301" r:id="rId120" display="https://twitter.com/i/web/status/1380534610732388356"/>
    <hyperlink ref="R317" r:id="rId121" display="https://twitter.com/i/web/status/1382272775889489921"/>
    <hyperlink ref="R318" r:id="rId122" display="https://twitter.com/i/web/status/1382272775889489921"/>
    <hyperlink ref="R321" r:id="rId123" display="https://twitter.com/i/web/status/1382281079592255488"/>
    <hyperlink ref="R326" r:id="rId124" display="https://www.nau.ch/politik/bundeshaus/anti-terror-gesetz-kritik-an-arthur-honeggers-bundesrats-interview-65906319"/>
    <hyperlink ref="R327" r:id="rId125" display="https://twitter.com/i/web/status/1382313595028041729"/>
    <hyperlink ref="R328" r:id="rId126" display="https://twitter.com/i/web/status/1382313595028041729"/>
    <hyperlink ref="R357" r:id="rId127" display="https://twitter.com/freezone76/status/1382342913573654528"/>
    <hyperlink ref="R368" r:id="rId128" display="https://twitter.com/i/web/status/1382348520775168010"/>
    <hyperlink ref="R370" r:id="rId129" display="https://twitter.com/i/web/status/1382373058703470601"/>
    <hyperlink ref="R371" r:id="rId130" display="https://twitter.com/i/web/status/1381314515388801031"/>
    <hyperlink ref="R372" r:id="rId131" display="https://twitter.com/i/web/status/1382373709504081928"/>
    <hyperlink ref="R373" r:id="rId132" display="https://twitter.com/i/web/status/1382383204179529733"/>
    <hyperlink ref="R375" r:id="rId133" display="https://twitter.com/i/web/status/1382390329668726785"/>
    <hyperlink ref="R376" r:id="rId134" display="https://twitter.com/i/web/status/1381696294054469642"/>
    <hyperlink ref="R378" r:id="rId135" display="https://www.nau.ch/politik/bundeshaus/coronavirus-kinos-zoos-und-fitnesscenter-offnen-wieder-65906634"/>
    <hyperlink ref="R381" r:id="rId136" display="https://twitter.com/i/web/status/1382400466596859905"/>
    <hyperlink ref="R383" r:id="rId137" display="https://twitter.com/i/web/status/1382411648086999043"/>
    <hyperlink ref="R384" r:id="rId138" display="https://twitter.com/i/web/status/1382411648086999043"/>
    <hyperlink ref="R386" r:id="rId139" display="https://twitter.com/i/web/status/1382415519509282817"/>
    <hyperlink ref="R387" r:id="rId140" display="https://twitter.com/i/web/status/1382416798826528775"/>
    <hyperlink ref="R389" r:id="rId141" display="https://twitter.com/i/web/status/1382416798826528775"/>
    <hyperlink ref="R391" r:id="rId142" display="https://twitter.com/i/web/status/1382470401851281411"/>
    <hyperlink ref="R392" r:id="rId143" display="https://twitter.com/i/web/status/1382470401851281411"/>
    <hyperlink ref="R393" r:id="rId144" display="https://twitter.com/i/web/status/1382535380424097793"/>
    <hyperlink ref="R394" r:id="rId145" display="https://www.nau.ch/politik/bundeshaus/stellen-beizen-stuhle-bald-bis-auf-die-strasse-65906597?utm_medium=264&amp;utm_source=usr"/>
    <hyperlink ref="R398" r:id="rId146" display="https://www.nau.ch/politik/bundeshaus/stellen-beizen-stuhle-bald-bis-auf-die-strasse-65906597?utm_medium=264&amp;utm_source=usr"/>
    <hyperlink ref="R399" r:id="rId147" display="https://www.nau.ch/politik/bundeshaus/stellen-beizen-stuhle-bald-bis-auf-die-strasse-65906597?utm_medium=264&amp;utm_source=usr"/>
    <hyperlink ref="R400" r:id="rId148" display="https://twitter.com/i/web/status/1381916793585995776"/>
    <hyperlink ref="R407" r:id="rId149" display="https://twitter.com/i/web/status/1381381152808783877"/>
    <hyperlink ref="R408" r:id="rId150" display="https://twitter.com/i/web/status/1381601322298966016"/>
    <hyperlink ref="R409" r:id="rId151" display="https://twitter.com/i/web/status/1381381152808783877"/>
    <hyperlink ref="R410" r:id="rId152" display="https://twitter.com/i/web/status/1381601322298966016"/>
    <hyperlink ref="R411" r:id="rId153" display="https://twitter.com/i/web/status/1381601322298966016"/>
    <hyperlink ref="R412" r:id="rId154" display="https://twitter.com/i/web/status/1381381152808783877"/>
    <hyperlink ref="R413" r:id="rId155" display="https://twitter.com/i/web/status/1381601322298966016"/>
    <hyperlink ref="R414" r:id="rId156" display="https://twitter.com/i/web/status/1382600901324632065"/>
    <hyperlink ref="R415" r:id="rId157" display="https://twitter.com/i/web/status/1382600901324632065"/>
    <hyperlink ref="R416" r:id="rId158" display="https://twitter.com/i/web/status/1382600901324632065"/>
    <hyperlink ref="R417" r:id="rId159" display="https://twitter.com/i/web/status/1382600901324632065"/>
    <hyperlink ref="R418" r:id="rId160" display="https://twitter.com/i/web/status/1382600901324632065"/>
    <hyperlink ref="R419" r:id="rId161" display="https://twitter.com/i/web/status/1382616456366583808"/>
    <hyperlink ref="R420" r:id="rId162" display="https://twitter.com/i/web/status/1382625851951439872"/>
    <hyperlink ref="R423" r:id="rId163" display="https://twitter.com/i/web/status/1382280592612540420"/>
    <hyperlink ref="R424" r:id="rId164" display="https://twitter.com/i/web/status/1382280592612540420"/>
    <hyperlink ref="R425" r:id="rId165" display="https://twitter.com/i/web/status/1382634908565307394"/>
    <hyperlink ref="R427" r:id="rId166" display="https://twitter.com/i/web/status/1382635822961278976"/>
    <hyperlink ref="R428" r:id="rId167" display="https://twitter.com/i/web/status/1382635822961278976"/>
    <hyperlink ref="R432" r:id="rId168" display="https://twitter.com/i/web/status/1382650511330054146"/>
    <hyperlink ref="R436" r:id="rId169" display="https://twitter.com/i/web/status/1381609138082488324"/>
    <hyperlink ref="R437" r:id="rId170" display="https://twitter.com/i/web/status/1382627788952379393"/>
    <hyperlink ref="R458" r:id="rId171" display="https://twitter.com/i/web/status/1382714369776222208"/>
    <hyperlink ref="R460" r:id="rId172" display="https://twitter.com/i/web/status/1382590311885639680"/>
    <hyperlink ref="R469" r:id="rId173" display="https://twitter.com/i/web/status/1382407608905175044"/>
    <hyperlink ref="R471" r:id="rId174" display="https://twitter.com/i/web/status/1382736741191278597"/>
    <hyperlink ref="R472" r:id="rId175" display="https://www.srf.ch/news/schweiz/coronatests-im-bundeshaus-jedes-dritte-ratsmitglied-liess-den-spucktest-aus"/>
    <hyperlink ref="R474" r:id="rId176" display="https://twitter.com/i/web/status/1382713344449261569"/>
    <hyperlink ref="R476" r:id="rId177" display="https://twitter.com/i/web/status/1382713344449261569"/>
    <hyperlink ref="R478" r:id="rId178" display="https://twitter.com/i/web/status/1382713344449261569"/>
    <hyperlink ref="R480" r:id="rId179" display="https://twitter.com/i/web/status/1382713344449261569"/>
    <hyperlink ref="R483" r:id="rId180" display="https://twitter.com/i/web/status/1382742820725874693"/>
    <hyperlink ref="R484" r:id="rId181" display="https://twitter.com/i/web/status/1382742820725874693"/>
    <hyperlink ref="R485" r:id="rId182" display="https://twitter.com/i/web/status/1382742820725874693"/>
    <hyperlink ref="R486" r:id="rId183" display="https://twitter.com/i/web/status/1381629672845369344"/>
    <hyperlink ref="R487" r:id="rId184" display="https://twitter.com/i/web/status/1381639560824754186"/>
    <hyperlink ref="R488" r:id="rId185" display="https://twitter.com/i/web/status/1382742820725874693"/>
    <hyperlink ref="R490" r:id="rId186" display="https://wemakeit.com/projects/frauensession-im-bundeshaus?locale=de"/>
    <hyperlink ref="R491" r:id="rId187" display="https://wemakeit.com/projects/frauensession-im-bundeshaus?locale=de"/>
    <hyperlink ref="R492" r:id="rId188" display="https://wemakeit.com/projects/frauensession-im-bundeshaus?locale=de"/>
    <hyperlink ref="R497" r:id="rId189" display="https://twitter.com/i/web/status/1382968007354429442"/>
    <hyperlink ref="R498" r:id="rId190" display="https://twitter.com/parlch/status/1372168259647201284"/>
    <hyperlink ref="R499" r:id="rId191" display="https://twitter.com/i/web/status/1382974915276525568"/>
    <hyperlink ref="R500" r:id="rId192" display="https://twitter.com/i/web/status/1382989888409251841"/>
    <hyperlink ref="R501" r:id="rId193" display="https://twitter.com/i/web/status/1383011008541822979"/>
    <hyperlink ref="R505" r:id="rId194" display="http://dlvr.it/RxHy5G"/>
    <hyperlink ref="R506" r:id="rId195" display="http://dlvr.it/RxHy7x"/>
    <hyperlink ref="R507" r:id="rId196" display="http://dlvr.it/RxHy89"/>
    <hyperlink ref="R508" r:id="rId197" display="http://dlvr.it/RxJ5Vq"/>
    <hyperlink ref="R509" r:id="rId198" display="http://dlvr.it/RxJRXZ"/>
    <hyperlink ref="R510" r:id="rId199" display="http://dlvr.it/RxKFY1"/>
    <hyperlink ref="R511" r:id="rId200" display="http://dlvr.it/RxKS21"/>
    <hyperlink ref="R512" r:id="rId201" display="http://dlvr.it/RxKS3c"/>
    <hyperlink ref="R513" r:id="rId202" display="http://dlvr.it/RxKfwF"/>
    <hyperlink ref="R514" r:id="rId203" display="http://dlvr.it/RxTrQK"/>
    <hyperlink ref="R515" r:id="rId204" display="http://dlvr.it/RxVGm2"/>
    <hyperlink ref="R516" r:id="rId205" display="http://dlvr.it/RxVGrs"/>
    <hyperlink ref="R517" r:id="rId206" display="http://dlvr.it/RxY9Qb"/>
    <hyperlink ref="R518" r:id="rId207" display="http://dlvr.it/RxYN5X"/>
    <hyperlink ref="R519" r:id="rId208" display="http://dlvr.it/RxYXzn"/>
    <hyperlink ref="R520" r:id="rId209" display="http://dlvr.it/RxYY6z"/>
    <hyperlink ref="R521" r:id="rId210" display="http://dlvr.it/RxZ8Yx"/>
    <hyperlink ref="R522" r:id="rId211" display="http://dlvr.it/RxZLSQ"/>
    <hyperlink ref="R523" r:id="rId212" display="http://dlvr.it/RxZbLp"/>
    <hyperlink ref="R524" r:id="rId213" display="http://dlvr.it/RxZbMR"/>
    <hyperlink ref="R525" r:id="rId214" display="http://dlvr.it/RxdLfN"/>
    <hyperlink ref="R526" r:id="rId215" display="http://dlvr.it/RxdLfs"/>
    <hyperlink ref="R527" r:id="rId216" display="http://dlvr.it/RxdLg0"/>
    <hyperlink ref="R528" r:id="rId217" display="http://dlvr.it/Rxdbrm"/>
    <hyperlink ref="R529" r:id="rId218" display="http://dlvr.it/Rxdbvs"/>
    <hyperlink ref="R530" r:id="rId219" display="http://dlvr.it/Rxdbvx"/>
    <hyperlink ref="R531" r:id="rId220" display="http://dlvr.it/Rxdbw5"/>
    <hyperlink ref="R532" r:id="rId221" display="http://dlvr.it/RxdbwG"/>
    <hyperlink ref="R533" r:id="rId222" display="http://dlvr.it/RxdbwN"/>
    <hyperlink ref="R534" r:id="rId223" display="http://dlvr.it/RxdbwS"/>
    <hyperlink ref="R535" r:id="rId224" display="http://dlvr.it/RxdbwZ"/>
    <hyperlink ref="R536" r:id="rId225" display="http://dlvr.it/RxdqbY"/>
    <hyperlink ref="R537" r:id="rId226" display="http://dlvr.it/Rxdqcd"/>
    <hyperlink ref="R538" r:id="rId227" display="http://dlvr.it/RxfhZC"/>
    <hyperlink ref="R539" r:id="rId228" display="http://dlvr.it/Rxfhff"/>
    <hyperlink ref="R540" r:id="rId229" display="http://dlvr.it/RxjVcV"/>
    <hyperlink ref="R541" r:id="rId230" display="http://dlvr.it/Rxjg38"/>
    <hyperlink ref="R542" r:id="rId231" display="http://dlvr.it/Rxjg3p"/>
    <hyperlink ref="R543" r:id="rId232" display="http://dlvr.it/RxjsBT"/>
    <hyperlink ref="R544" r:id="rId233" display="https://twitter.com/i/web/status/1382655703416926212"/>
    <hyperlink ref="R545" r:id="rId234" display="http://dlvr.it/RxkSpV"/>
    <hyperlink ref="R546" r:id="rId235" display="http://dlvr.it/RxkSrF"/>
    <hyperlink ref="R547" r:id="rId236" display="https://twitter.com/i/web/status/1382716603989590018"/>
    <hyperlink ref="R548" r:id="rId237" display="http://dlvr.it/Rxkw4t"/>
    <hyperlink ref="R549" r:id="rId238" display="http://dlvr.it/RxlzhF"/>
    <hyperlink ref="R550" r:id="rId239" display="http://dlvr.it/Rxn9lD"/>
    <hyperlink ref="R551" r:id="rId240" display="http://dlvr.it/Rxn9q7"/>
    <hyperlink ref="R552" r:id="rId241" display="https://twitter.com/i/web/status/1383031300362096643"/>
    <hyperlink ref="R553" r:id="rId242" display="https://twitter.com/i/web/status/1382815495393525766"/>
    <hyperlink ref="R555" r:id="rId243" display="https://twitter.com/i/web/status/1381916793585995776"/>
    <hyperlink ref="R559" r:id="rId244" display="https://twitter.com/i/web/status/1381972938421792772"/>
    <hyperlink ref="R566" r:id="rId245" display="https://twitter.com/i/web/status/1381489934310211584"/>
    <hyperlink ref="R567" r:id="rId246" display="https://twitter.com/i/web/status/1381916526593384448"/>
    <hyperlink ref="R573" r:id="rId247" display="https://twitter.com/i/web/status/1382212577585987586"/>
    <hyperlink ref="R574" r:id="rId248" display="https://twitter.com/i/web/status/1382216822221647872"/>
    <hyperlink ref="R575" r:id="rId249" display="https://twitter.com/i/web/status/1382585993895817219"/>
    <hyperlink ref="R576" r:id="rId250" display="https://twitter.com/i/web/status/1382581818197741568"/>
    <hyperlink ref="R577" r:id="rId251" display="https://twitter.com/i/web/status/1382584312797757440"/>
    <hyperlink ref="R578" r:id="rId252" display="https://twitter.com/i/web/status/1380454482845310977"/>
    <hyperlink ref="R579" r:id="rId253" display="https://twitter.com/i/web/status/1383048663224754188"/>
    <hyperlink ref="R582" r:id="rId254" display="https://twitter.com/i/web/status/1380453120455639040"/>
    <hyperlink ref="R583" r:id="rId255" display="https://twitter.com/i/web/status/1380851949151657989"/>
    <hyperlink ref="R584" r:id="rId256" display="https://twitter.com/i/web/status/1383047147877195776"/>
    <hyperlink ref="R595" r:id="rId257" display="https://twitter.com/i/web/status/1383071846938124288"/>
    <hyperlink ref="R598" r:id="rId258" display="https://www.srf.ch/news/schweiz/coronatests-im-bundeshaus-jedes-dritte-ratsmitglied-liess-den-spucktest-aus"/>
    <hyperlink ref="R599" r:id="rId259" display="https://www.srf.ch/news/schweiz/coronatests-im-bundeshaus-jedes-dritte-ratsmitglied-liess-den-spucktest-aus"/>
    <hyperlink ref="R600" r:id="rId260" display="https://www.srf.ch/news/schweiz/coronatests-im-bundeshaus-jedes-dritte-ratsmitglied-liess-den-spucktest-aus"/>
    <hyperlink ref="R604" r:id="rId261" display="https://www.nau.ch/politik/bundeshaus/svp-kritisiert-intensivbetten-abbau-pfleger-wehren-sich-65907926"/>
    <hyperlink ref="R605" r:id="rId262" display="https://www.nau.ch/politik/bundeshaus/svp-kritisiert-intensivbetten-abbau-pfleger-wehren-sich-65907926"/>
    <hyperlink ref="R606" r:id="rId263" display="https://www.nau.ch/politik/bundeshaus/svp-kritisiert-intensivbetten-abbau-pfleger-wehren-sich-65907926"/>
    <hyperlink ref="R607" r:id="rId264" display="https://www.nau.ch/politik/bundeshaus/svp-kritisiert-intensivbetten-abbau-pfleger-wehren-sich-65907926"/>
    <hyperlink ref="R608" r:id="rId265" display="https://www.nau.ch/politik/bundeshaus/das-steckt-dahinter-r-wert-erneut-nach-unten-korrigiert-65903760"/>
    <hyperlink ref="R609" r:id="rId266" display="https://twitter.com/i/web/status/1381664159272726532"/>
    <hyperlink ref="R611" r:id="rId267" display="https://twitter.com/i/web/status/1381985971357507587"/>
    <hyperlink ref="R616" r:id="rId268" display="https://twitter.com/i/web/status/1381995438488829961"/>
    <hyperlink ref="R621" r:id="rId269" display="https://www.nau.ch/politik/bundeshaus/coronavirus-eth-bag-korrigieren-r-wert-von-096-auf-110-65905197"/>
    <hyperlink ref="R623" r:id="rId270" display="https://www.nau.ch/politik/bundeshaus/svp-kritisiert-intensivbetten-abbau-pfleger-wehren-sich-65907926"/>
    <hyperlink ref="R624" r:id="rId271" display="https://www.nau.ch/politik/bundeshaus/svp-kritisiert-intensivbetten-abbau-pfleger-wehren-sich-65907926"/>
    <hyperlink ref="R625" r:id="rId272" display="https://www.nau.ch/politik/bundeshaus/svp-kritisiert-intensivbetten-abbau-pfleger-wehren-sich-65907926"/>
    <hyperlink ref="R626" r:id="rId273" display="https://www.nau.ch/politik/bundeshaus/svp-kritisiert-intensivbetten-abbau-pfleger-wehren-sich-65907926"/>
    <hyperlink ref="R632" r:id="rId274" display="https://twitter.com/i/web/status/1383141785065697284"/>
    <hyperlink ref="R633" r:id="rId275" display="https://twitter.com/i/web/status/1383143702005231617"/>
    <hyperlink ref="R634" r:id="rId276" display="https://twitter.com/i/web/status/1381969367047446536"/>
    <hyperlink ref="R637" r:id="rId277" display="https://twitter.com/i/web/status/1383143702005231617"/>
    <hyperlink ref="R638" r:id="rId278" display="https://twitter.com/i/web/status/1383143702005231617"/>
    <hyperlink ref="R639" r:id="rId279" display="https://twitter.com/i/web/status/1381609629667500035"/>
    <hyperlink ref="R644" r:id="rId280" display="https://www.nau.ch/politik/bundeshaus/coronavirus-eth-bag-korrigieren-r-wert-von-096-auf-110-65905197"/>
    <hyperlink ref="R645" r:id="rId281" display="https://www.nau.ch/politik/bundeshaus/svp-kritisiert-intensivbetten-abbau-pfleger-wehren-sich-65907926"/>
    <hyperlink ref="R646" r:id="rId282" display="https://www.nau.ch/politik/bundeshaus/svp-kritisiert-intensivbetten-abbau-pfleger-wehren-sich-65907926"/>
    <hyperlink ref="R647" r:id="rId283" display="https://www.nau.ch/politik/bundeshaus/svp-kritisiert-intensivbetten-abbau-pfleger-wehren-sich-65907926"/>
    <hyperlink ref="R648" r:id="rId284" display="https://www.nau.ch/politik/bundeshaus/svp-kritisiert-intensivbetten-abbau-pfleger-wehren-sich-65907926"/>
    <hyperlink ref="R649" r:id="rId285" display="https://twitter.com/i/web/status/1382607233616388102"/>
    <hyperlink ref="R651" r:id="rId286" display="https://twitter.com/i/web/status/1381222084853047307"/>
    <hyperlink ref="R652" r:id="rId287" display="https://www.nau.ch/politik/bundeshaus/svp-kritisiert-intensivbetten-abbau-pfleger-wehren-sich-65907926"/>
    <hyperlink ref="R653" r:id="rId288" display="https://www.nau.ch/politik/bundeshaus/svp-kritisiert-intensivbetten-abbau-pfleger-wehren-sich-65907926"/>
    <hyperlink ref="R654" r:id="rId289" display="https://twitter.com/i/web/status/1381222084853047307"/>
    <hyperlink ref="R655" r:id="rId290" display="https://www.nau.ch/politik/bundeshaus/svp-kritisiert-intensivbetten-abbau-pfleger-wehren-sich-65907926"/>
    <hyperlink ref="R656" r:id="rId291" display="https://www.nau.ch/politik/bundeshaus/svp-kritisiert-intensivbetten-abbau-pfleger-wehren-sich-65907926"/>
    <hyperlink ref="R657" r:id="rId292" display="https://www.nau.ch/politik/bundeshaus/svp-kritisiert-intensivbetten-abbau-pfleger-wehren-sich-65907926"/>
    <hyperlink ref="R658" r:id="rId293" display="https://www.nau.ch/politik/bundeshaus/svp-kritisiert-intensivbetten-abbau-pfleger-wehren-sich-65907926"/>
    <hyperlink ref="R659" r:id="rId294" display="https://www.nau.ch/politik/bundeshaus/coronavirus-eth-bag-korrigieren-r-wert-von-096-auf-110-65905197"/>
    <hyperlink ref="R660" r:id="rId295" display="https://www.nau.ch/politik/bundeshaus/svp-kritisiert-intensivbetten-abbau-pfleger-wehren-sich-65907926"/>
    <hyperlink ref="R661" r:id="rId296" display="https://www.nau.ch/politik/bundeshaus/stellen-beizen-stuhle-bald-bis-auf-die-strasse-65906597?utm_medium=264&amp;utm_source=usr"/>
    <hyperlink ref="R662" r:id="rId297" display="https://www.nau.ch/politik/bundeshaus/stellen-beizen-stuhle-bald-bis-auf-die-strasse-65906597?utm_medium=264&amp;utm_source=usr"/>
    <hyperlink ref="R663" r:id="rId298" display="https://twitter.com/i/web/status/1380460135676575747"/>
    <hyperlink ref="R664" r:id="rId299" display="https://twitter.com/i/web/status/1380568512368930821"/>
    <hyperlink ref="R665" r:id="rId300" display="https://twitter.com/i/web/status/1380785213568118784"/>
    <hyperlink ref="R666" r:id="rId301" display="https://twitter.com/i/web/status/1380835240596414464"/>
    <hyperlink ref="R667" r:id="rId302" display="https://twitter.com/i/web/status/1381216134687416323"/>
    <hyperlink ref="R668" r:id="rId303" display="https://twitter.com/i/web/status/1381295769634885632"/>
    <hyperlink ref="R669" r:id="rId304" display="https://twitter.com/i/web/status/1381599717415616514"/>
    <hyperlink ref="R670" r:id="rId305" display="https://twitter.com/i/web/status/1381625303840215041"/>
    <hyperlink ref="R671" r:id="rId306" display="https://twitter.com/i/web/status/1381655407899316225"/>
    <hyperlink ref="R672" r:id="rId307" display="https://twitter.com/i/web/status/1381682495696076801"/>
    <hyperlink ref="R673" r:id="rId308" display="https://twitter.com/i/web/status/1381876887304163328"/>
    <hyperlink ref="R674" r:id="rId309" display="https://twitter.com/i/web/status/1382018452248989697"/>
    <hyperlink ref="R675" r:id="rId310" display="https://twitter.com/i/web/status/1382192904010145793"/>
    <hyperlink ref="R676" r:id="rId311" display="https://twitter.com/i/web/status/1382349833474867200"/>
    <hyperlink ref="R677" r:id="rId312" display="https://twitter.com/i/web/status/1382577684509769731"/>
    <hyperlink ref="R678" r:id="rId313" display="https://twitter.com/i/web/status/1382604486892531715"/>
    <hyperlink ref="R679" r:id="rId314" display="https://twitter.com/i/web/status/1382695418476265484"/>
    <hyperlink ref="R680" r:id="rId315" display="https://twitter.com/i/web/status/1382754832017199107"/>
    <hyperlink ref="R681" r:id="rId316" display="https://twitter.com/i/web/status/1383080889278681088"/>
    <hyperlink ref="R682" r:id="rId317" display="https://twitter.com/i/web/status/1383286567188398083"/>
    <hyperlink ref="R683" r:id="rId318" display="https://twitter.com/i/web/status/1381865989474689025"/>
    <hyperlink ref="R684" r:id="rId319" display="https://twitter.com/i/web/status/1383287858023178242"/>
    <hyperlink ref="R685" r:id="rId320" display="https://twitter.com/i/web/status/1383102172678787076"/>
    <hyperlink ref="R692" r:id="rId321" display="https://twitter.com/i/web/status/1383311351255166986"/>
    <hyperlink ref="R693" r:id="rId322" display="https://twitter.com/i/web/status/1383330051374997506"/>
    <hyperlink ref="R694" r:id="rId323" display="https://twitter.com/i/web/status/1383330051374997506"/>
    <hyperlink ref="R695" r:id="rId324" display="https://twitter.com/i/web/status/1383330051374997506"/>
    <hyperlink ref="V3" r:id="rId325" display="https://twitter.com/#!/bluebpp/status/1380392077863886850"/>
    <hyperlink ref="V4" r:id="rId326" display="https://twitter.com/#!/shinjo55/status/1380432666328186881"/>
    <hyperlink ref="V5" r:id="rId327" display="https://twitter.com/#!/shinjo55/status/1380432666328186881"/>
    <hyperlink ref="V6" r:id="rId328" display="https://twitter.com/#!/frauenbundch/status/1380453197412728832"/>
    <hyperlink ref="V7" r:id="rId329" display="https://twitter.com/#!/rechts_populist/status/1380469162351464451"/>
    <hyperlink ref="V8" r:id="rId330" display="https://twitter.com/#!/uschuepbach/status/1380470569435549702"/>
    <hyperlink ref="V9" r:id="rId331" display="https://twitter.com/#!/uschuepbach/status/1380470569435549702"/>
    <hyperlink ref="V10" r:id="rId332" display="https://twitter.com/#!/uschuepbach/status/1380470569435549702"/>
    <hyperlink ref="V11" r:id="rId333" display="https://twitter.com/#!/uschuepbach/status/1380470569435549702"/>
    <hyperlink ref="V12" r:id="rId334" display="https://twitter.com/#!/webergobet/status/1380475510560600066"/>
    <hyperlink ref="V13" r:id="rId335" display="https://twitter.com/#!/chvuille/status/1380482117021413377"/>
    <hyperlink ref="V14" r:id="rId336" display="https://twitter.com/#!/kampagnenleiter/status/1380536641689899011"/>
    <hyperlink ref="V15" r:id="rId337" display="https://twitter.com/#!/kampagnenleiter/status/1380536641689899011"/>
    <hyperlink ref="V16" r:id="rId338" display="https://twitter.com/#!/kampagnenleiter/status/1380536641689899011"/>
    <hyperlink ref="V17" r:id="rId339" display="https://twitter.com/#!/schuhmacherchr2/status/1380564912011902978"/>
    <hyperlink ref="V18" r:id="rId340" display="https://twitter.com/#!/schuhmacherchr2/status/1380564912011902978"/>
    <hyperlink ref="V19" r:id="rId341" display="https://twitter.com/#!/lisa_christ_/status/1380596166744813575"/>
    <hyperlink ref="V20" r:id="rId342" display="https://twitter.com/#!/ragnaros2020/status/1380614318958465026"/>
    <hyperlink ref="V21" r:id="rId343" display="https://twitter.com/#!/ragnaros2020/status/1380614318958465026"/>
    <hyperlink ref="V22" r:id="rId344" display="https://twitter.com/#!/maria77684911/status/1380630234882539520"/>
    <hyperlink ref="V23" r:id="rId345" display="https://twitter.com/#!/jobstwagner/status/1380525688185360384"/>
    <hyperlink ref="V24" r:id="rId346" display="https://twitter.com/#!/dailytalk/status/1380737594896613377"/>
    <hyperlink ref="V25" r:id="rId347" display="https://twitter.com/#!/dailytalk/status/1380737594896613377"/>
    <hyperlink ref="V26" r:id="rId348" display="https://twitter.com/#!/hller6/status/1380784437487677441"/>
    <hyperlink ref="V27" r:id="rId349" display="https://twitter.com/#!/hller6/status/1380784437487677441"/>
    <hyperlink ref="V28" r:id="rId350" display="https://twitter.com/#!/gorasman/status/1380786960843870210"/>
    <hyperlink ref="V29" r:id="rId351" display="https://twitter.com/#!/nzahn42/status/1380793740533624833"/>
    <hyperlink ref="V30" r:id="rId352" display="https://twitter.com/#!/ollafischer/status/1380801539682545666"/>
    <hyperlink ref="V31" r:id="rId353" display="https://twitter.com/#!/ollafischer/status/1380801539682545666"/>
    <hyperlink ref="V32" r:id="rId354" display="https://twitter.com/#!/ollafischer/status/1380801539682545666"/>
    <hyperlink ref="V33" r:id="rId355" display="https://twitter.com/#!/frankmenger/status/1380804872010936320"/>
    <hyperlink ref="V34" r:id="rId356" display="https://twitter.com/#!/fdp_luzern/status/1380812241633677312"/>
    <hyperlink ref="V35" r:id="rId357" display="https://twitter.com/#!/fdp_luzern/status/1380812241633677312"/>
    <hyperlink ref="V36" r:id="rId358" display="https://twitter.com/#!/fdp_luzern/status/1380812241633677312"/>
    <hyperlink ref="V37" r:id="rId359" display="https://twitter.com/#!/sgruninger/status/1380839729940336640"/>
    <hyperlink ref="V38" r:id="rId360" display="https://twitter.com/#!/nicolaforster/status/1380801930524569601"/>
    <hyperlink ref="V39" r:id="rId361" display="https://twitter.com/#!/nicolaforster/status/1380870706322415616"/>
    <hyperlink ref="V40" r:id="rId362" display="https://twitter.com/#!/grglktrn/status/1380884526742790150"/>
    <hyperlink ref="V41" r:id="rId363" display="https://twitter.com/#!/evaherzog_bs/status/1380843950207012864"/>
    <hyperlink ref="V42" r:id="rId364" display="https://twitter.com/#!/tomkellerbasel/status/1380884642945974280"/>
    <hyperlink ref="V43" r:id="rId365" display="https://twitter.com/#!/yferi/status/1380886648767004689"/>
    <hyperlink ref="V44" r:id="rId366" display="https://twitter.com/#!/deville_late/status/1380431033817047041"/>
    <hyperlink ref="V45" r:id="rId367" display="https://twitter.com/#!/michellemming/status/1380890645737435137"/>
    <hyperlink ref="V46" r:id="rId368" display="https://twitter.com/#!/kurtthomasstoc1/status/1380903219275173897"/>
    <hyperlink ref="V47" r:id="rId369" display="https://twitter.com/#!/anninafro/status/1380907397724667907"/>
    <hyperlink ref="V48" r:id="rId370" display="https://twitter.com/#!/jostjost4/status/1380923906731675653"/>
    <hyperlink ref="V49" r:id="rId371" display="https://twitter.com/#!/kallipygos4/status/1380952541396107266"/>
    <hyperlink ref="V50" r:id="rId372" display="https://twitter.com/#!/hm01869/status/1380969574556962817"/>
    <hyperlink ref="V51" r:id="rId373" display="https://twitter.com/#!/culturcafebrig/status/1380973450538401794"/>
    <hyperlink ref="V52" r:id="rId374" display="https://twitter.com/#!/waschbar21/status/1381001728074612739"/>
    <hyperlink ref="V53" r:id="rId375" display="https://twitter.com/#!/hasscho/status/1381064038365462531"/>
    <hyperlink ref="V54" r:id="rId376" display="https://twitter.com/#!/hasscho/status/1381064038365462531"/>
    <hyperlink ref="V55" r:id="rId377" display="https://twitter.com/#!/halpern_claude/status/1381065525724241923"/>
    <hyperlink ref="V56" r:id="rId378" display="https://twitter.com/#!/halpern_claude/status/1381065525724241923"/>
    <hyperlink ref="V57" r:id="rId379" display="https://twitter.com/#!/enzokenzo10/status/1381107827779899393"/>
    <hyperlink ref="V58" r:id="rId380" display="https://twitter.com/#!/enzokenzo10/status/1381107827779899393"/>
    <hyperlink ref="V59" r:id="rId381" display="https://twitter.com/#!/lajuga/status/1381156640406245376"/>
    <hyperlink ref="V60" r:id="rId382" display="https://twitter.com/#!/kanal8610/status/1381174180297728002"/>
    <hyperlink ref="V61" r:id="rId383" display="https://twitter.com/#!/peschemuller/status/1381178543812571138"/>
    <hyperlink ref="V62" r:id="rId384" display="https://twitter.com/#!/librarie67/status/1381198275307536385"/>
    <hyperlink ref="V63" r:id="rId385" display="https://twitter.com/#!/pepipedroni/status/1381221521553768454"/>
    <hyperlink ref="V64" r:id="rId386" display="https://twitter.com/#!/fannierhyner/status/1381235416909688835"/>
    <hyperlink ref="V65" r:id="rId387" display="https://twitter.com/#!/fannierhyner/status/1381235416909688835"/>
    <hyperlink ref="V66" r:id="rId388" display="https://twitter.com/#!/fannierhyner/status/1381235416909688835"/>
    <hyperlink ref="V67" r:id="rId389" display="https://twitter.com/#!/thomasarends5/status/1381235870695620619"/>
    <hyperlink ref="V68" r:id="rId390" display="https://twitter.com/#!/thomasarends5/status/1381235870695620619"/>
    <hyperlink ref="V69" r:id="rId391" display="https://twitter.com/#!/thomasarends5/status/1381235870695620619"/>
    <hyperlink ref="V70" r:id="rId392" display="https://twitter.com/#!/timetowakeupsw1/status/1381235991189540867"/>
    <hyperlink ref="V71" r:id="rId393" display="https://twitter.com/#!/jschnoya/status/1381236138652921860"/>
    <hyperlink ref="V72" r:id="rId394" display="https://twitter.com/#!/hellud123/status/1381236296056778753"/>
    <hyperlink ref="V73" r:id="rId395" display="https://twitter.com/#!/lemmyk79/status/1381237493715066884"/>
    <hyperlink ref="V74" r:id="rId396" display="https://twitter.com/#!/lupinien70/status/1381237642084376576"/>
    <hyperlink ref="V75" r:id="rId397" display="https://twitter.com/#!/kessy19721/status/1381243494824546306"/>
    <hyperlink ref="V76" r:id="rId398" display="https://twitter.com/#!/dummokratie/status/1381246761600225282"/>
    <hyperlink ref="V77" r:id="rId399" display="https://twitter.com/#!/teamwissen/status/1381134156332142592"/>
    <hyperlink ref="V78" r:id="rId400" display="https://twitter.com/#!/teamwissen/status/1381135334268940289"/>
    <hyperlink ref="V79" r:id="rId401" display="https://twitter.com/#!/teamwissen/status/1381134156332142592"/>
    <hyperlink ref="V80" r:id="rId402" display="https://twitter.com/#!/teamwissen/status/1381135334268940289"/>
    <hyperlink ref="V81" r:id="rId403" display="https://twitter.com/#!/teamwissen/status/1381134156332142592"/>
    <hyperlink ref="V82" r:id="rId404" display="https://twitter.com/#!/teamwissen/status/1381135334268940289"/>
    <hyperlink ref="V83" r:id="rId405" display="https://twitter.com/#!/teamwissen/status/1381134156332142592"/>
    <hyperlink ref="V84" r:id="rId406" display="https://twitter.com/#!/teamwissen/status/1381135334268940289"/>
    <hyperlink ref="V85" r:id="rId407" display="https://twitter.com/#!/teamwissen/status/1381134156332142592"/>
    <hyperlink ref="V86" r:id="rId408" display="https://twitter.com/#!/teamwissen/status/1381135334268940289"/>
    <hyperlink ref="V87" r:id="rId409" display="https://twitter.com/#!/teamwissen/status/1381252544828170244"/>
    <hyperlink ref="V88" r:id="rId410" display="https://twitter.com/#!/inozzerr/status/1381260267003203588"/>
    <hyperlink ref="V89" r:id="rId411" display="https://twitter.com/#!/svpzh/status/1380883387435655169"/>
    <hyperlink ref="V90" r:id="rId412" display="https://twitter.com/#!/romyzurrer/status/1381273724742160384"/>
    <hyperlink ref="V91" r:id="rId413" display="https://twitter.com/#!/c_caviglia/status/1380454044171431936"/>
    <hyperlink ref="V92" r:id="rId414" display="https://twitter.com/#!/c_caviglia/status/1381279909897723904"/>
    <hyperlink ref="V93" r:id="rId415" display="https://twitter.com/#!/danny25338463/status/1381300103454023689"/>
    <hyperlink ref="V94" r:id="rId416" display="https://twitter.com/#!/danny25338463/status/1381300103454023689"/>
    <hyperlink ref="V95" r:id="rId417" display="https://twitter.com/#!/egyptian_debora/status/1381306314836619265"/>
    <hyperlink ref="V96" r:id="rId418" display="https://twitter.com/#!/berniebosshart/status/1381311303831191558"/>
    <hyperlink ref="V97" r:id="rId419" display="https://twitter.com/#!/berniebosshart/status/1381311303831191558"/>
    <hyperlink ref="V98" r:id="rId420" display="https://twitter.com/#!/berniebosshart/status/1381311303831191558"/>
    <hyperlink ref="V99" r:id="rId421" display="https://twitter.com/#!/da_vinci2007/status/1381320897768853510"/>
    <hyperlink ref="V100" r:id="rId422" display="https://twitter.com/#!/astrogator14/status/1381328759291281410"/>
    <hyperlink ref="V101" r:id="rId423" display="https://twitter.com/#!/medec_29/status/1381333564571185156"/>
    <hyperlink ref="V102" r:id="rId424" display="https://twitter.com/#!/stammwitztimo/status/1381343379380928512"/>
    <hyperlink ref="V103" r:id="rId425" display="https://twitter.com/#!/tantetv48/status/1381348014665703434"/>
    <hyperlink ref="V104" r:id="rId426" display="https://twitter.com/#!/martincjanssen/status/1381349857080795139"/>
    <hyperlink ref="V105" r:id="rId427" display="https://twitter.com/#!/deganisfabrizio/status/1381351280929611776"/>
    <hyperlink ref="V106" r:id="rId428" display="https://twitter.com/#!/thstoiker/status/1381359607151480836"/>
    <hyperlink ref="V107" r:id="rId429" display="https://twitter.com/#!/strubedgar/status/1381374878562013186"/>
    <hyperlink ref="V108" r:id="rId430" display="https://twitter.com/#!/klickhouse/status/1381426532317532160"/>
    <hyperlink ref="V109" r:id="rId431" display="https://twitter.com/#!/rolfwanner3/status/1381490556178665474"/>
    <hyperlink ref="V110" r:id="rId432" display="https://twitter.com/#!/felspass/status/1381490918583382016"/>
    <hyperlink ref="V111" r:id="rId433" display="https://twitter.com/#!/felspass/status/1381490918583382016"/>
    <hyperlink ref="V112" r:id="rId434" display="https://twitter.com/#!/pirovanothomas/status/1381507887340658698"/>
    <hyperlink ref="V113" r:id="rId435" display="https://twitter.com/#!/pirovanothomas/status/1381507887340658698"/>
    <hyperlink ref="V114" r:id="rId436" display="https://twitter.com/#!/elitesoldat1/status/1381508160507248641"/>
    <hyperlink ref="V115" r:id="rId437" display="https://twitter.com/#!/jaienviedecrier/status/1381536052146475012"/>
    <hyperlink ref="V116" r:id="rId438" display="https://twitter.com/#!/jaienviedecrier/status/1381536052146475012"/>
    <hyperlink ref="V117" r:id="rId439" display="https://twitter.com/#!/ad_bebopp/status/1381552393872158721"/>
    <hyperlink ref="V118" r:id="rId440" display="https://twitter.com/#!/andidreisiebner/status/1381468627958923268"/>
    <hyperlink ref="V119" r:id="rId441" display="https://twitter.com/#!/andidreisiebner/status/1381552871611764737"/>
    <hyperlink ref="V120" r:id="rId442" display="https://twitter.com/#!/andidreisiebner/status/1381552871611764737"/>
    <hyperlink ref="V121" r:id="rId443" display="https://twitter.com/#!/annettenimzik/status/1381557340072247299"/>
    <hyperlink ref="V122" r:id="rId444" display="https://twitter.com/#!/annettenimzik/status/1381557340072247299"/>
    <hyperlink ref="V123" r:id="rId445" display="https://twitter.com/#!/ralfpeter87/status/1381565742232055808"/>
    <hyperlink ref="V124" r:id="rId446" display="https://twitter.com/#!/lauraschwab10/status/1381574236729409538"/>
    <hyperlink ref="V125" r:id="rId447" display="https://twitter.com/#!/lauraschwab10/status/1381574236729409538"/>
    <hyperlink ref="V126" r:id="rId448" display="https://twitter.com/#!/stahlzart/status/1381576529692491781"/>
    <hyperlink ref="V127" r:id="rId449" display="https://twitter.com/#!/toscanralph/status/1381246445433540611"/>
    <hyperlink ref="V128" r:id="rId450" display="https://twitter.com/#!/toscanralph/status/1381600434100506626"/>
    <hyperlink ref="V129" r:id="rId451" display="https://twitter.com/#!/alexanderfeuz/status/1381601286211170308"/>
    <hyperlink ref="V130" r:id="rId452" display="https://twitter.com/#!/brunnersoares/status/1381609078691135488"/>
    <hyperlink ref="V131" r:id="rId453" display="https://twitter.com/#!/brunnersoares/status/1381609078691135488"/>
    <hyperlink ref="V132" r:id="rId454" display="https://twitter.com/#!/brunnersoares/status/1381609078691135488"/>
    <hyperlink ref="V133" r:id="rId455" display="https://twitter.com/#!/sqissc/status/1381609550403489798"/>
    <hyperlink ref="V134" r:id="rId456" display="https://twitter.com/#!/sqissc/status/1381609550403489798"/>
    <hyperlink ref="V135" r:id="rId457" display="https://twitter.com/#!/rolfvmax/status/1381620150483496962"/>
    <hyperlink ref="V136" r:id="rId458" display="https://twitter.com/#!/diegute3/status/1381485898949390341"/>
    <hyperlink ref="V137" r:id="rId459" display="https://twitter.com/#!/diegute3/status/1381625941303123968"/>
    <hyperlink ref="V138" r:id="rId460" display="https://twitter.com/#!/linkergruener/status/1381626222753497092"/>
    <hyperlink ref="V139" r:id="rId461" display="https://twitter.com/#!/marypop2701/status/1381629815179071493"/>
    <hyperlink ref="V140" r:id="rId462" display="https://twitter.com/#!/elmarleimgruber/status/1381631096350257152"/>
    <hyperlink ref="V141" r:id="rId463" display="https://twitter.com/#!/hinterfragender/status/1381633253409501188"/>
    <hyperlink ref="V142" r:id="rId464" display="https://twitter.com/#!/dontmissmeathom/status/1381633965556109316"/>
    <hyperlink ref="V143" r:id="rId465" display="https://twitter.com/#!/elvira_greco/status/1381615391437430785"/>
    <hyperlink ref="V144" r:id="rId466" display="https://twitter.com/#!/newsslammer/status/1381637402696019973"/>
    <hyperlink ref="V145" r:id="rId467" display="https://twitter.com/#!/newsslammer/status/1381637402696019973"/>
    <hyperlink ref="V146" r:id="rId468" display="https://twitter.com/#!/felixschneuwly/status/1381640737603907587"/>
    <hyperlink ref="V147" r:id="rId469" display="https://twitter.com/#!/urkantone/status/1381659197981523973"/>
    <hyperlink ref="V148" r:id="rId470" display="https://twitter.com/#!/firetruckmama/status/1381661411080802314"/>
    <hyperlink ref="V149" r:id="rId471" display="https://twitter.com/#!/felixkuhn9/status/1381670912299270150"/>
    <hyperlink ref="V150" r:id="rId472" display="https://twitter.com/#!/felixkuhn9/status/1381670912299270150"/>
    <hyperlink ref="V151" r:id="rId473" display="https://twitter.com/#!/bohmesibyll/status/1381685571307851778"/>
    <hyperlink ref="V152" r:id="rId474" display="https://twitter.com/#!/elisabethtobler/status/1381688778373406722"/>
    <hyperlink ref="V153" r:id="rId475" display="https://twitter.com/#!/trusttheplan21/status/1381689063913238528"/>
    <hyperlink ref="V154" r:id="rId476" display="https://twitter.com/#!/nachdenker_ch/status/1381689554328023044"/>
    <hyperlink ref="V155" r:id="rId477" display="https://twitter.com/#!/thomecampo/status/1381690335164829699"/>
    <hyperlink ref="V156" r:id="rId478" display="https://twitter.com/#!/bettinagraf/status/1381690853262028809"/>
    <hyperlink ref="V157" r:id="rId479" display="https://twitter.com/#!/alehumanmovdoc/status/1381342812516589569"/>
    <hyperlink ref="V158" r:id="rId480" display="https://twitter.com/#!/alehumanmovdoc/status/1381342812516589569"/>
    <hyperlink ref="V159" r:id="rId481" display="https://twitter.com/#!/alehumanmovdoc/status/1381342812516589569"/>
    <hyperlink ref="V160" r:id="rId482" display="https://twitter.com/#!/alehumanmovdoc/status/1381693017980030983"/>
    <hyperlink ref="V161" r:id="rId483" display="https://twitter.com/#!/gegen_oben/status/1381595528794939392"/>
    <hyperlink ref="V162" r:id="rId484" display="https://twitter.com/#!/fauschweiz/status/1381695004679213060"/>
    <hyperlink ref="V163" r:id="rId485" display="https://twitter.com/#!/arnogrueter/status/1381698373615558664"/>
    <hyperlink ref="V164" r:id="rId486" display="https://twitter.com/#!/stoesseldaniel/status/1381699414243340297"/>
    <hyperlink ref="V165" r:id="rId487" display="https://twitter.com/#!/ldv200/status/1381701156196483078"/>
    <hyperlink ref="V166" r:id="rId488" display="https://twitter.com/#!/bertifranz/status/1381704311487533060"/>
    <hyperlink ref="V167" r:id="rId489" display="https://twitter.com/#!/domiwaser/status/1381709198438850562"/>
    <hyperlink ref="V168" r:id="rId490" display="https://twitter.com/#!/hrdronline/status/1381709705597362179"/>
    <hyperlink ref="V169" r:id="rId491" display="https://twitter.com/#!/beobachtungsrat/status/1381712964995194880"/>
    <hyperlink ref="V170" r:id="rId492" display="https://twitter.com/#!/tweetreaktor/status/1381713871287812106"/>
    <hyperlink ref="V171" r:id="rId493" display="https://twitter.com/#!/dravenstales/status/1380673425816100866"/>
    <hyperlink ref="V172" r:id="rId494" display="https://twitter.com/#!/dravenstales/status/1381714132718784512"/>
    <hyperlink ref="V173" r:id="rId495" display="https://twitter.com/#!/marzollinger/status/1381722194099716096"/>
    <hyperlink ref="V174" r:id="rId496" display="https://twitter.com/#!/josefwiederkehr/status/1381808997406277632"/>
    <hyperlink ref="V175" r:id="rId497" display="https://twitter.com/#!/lovelycolibri/status/1381824453903060992"/>
    <hyperlink ref="V176" r:id="rId498" display="https://twitter.com/#!/kinettehuber/status/1381826969122267136"/>
    <hyperlink ref="V177" r:id="rId499" display="https://twitter.com/#!/atsticks/status/1381312563078651909"/>
    <hyperlink ref="V178" r:id="rId500" display="https://twitter.com/#!/atsticks/status/1381312563078651909"/>
    <hyperlink ref="V179" r:id="rId501" display="https://twitter.com/#!/atsticks/status/1381312563078651909"/>
    <hyperlink ref="V180" r:id="rId502" display="https://twitter.com/#!/atsticks/status/1381577260092825601"/>
    <hyperlink ref="V181" r:id="rId503" display="https://twitter.com/#!/atsticks/status/1381687885116669953"/>
    <hyperlink ref="V182" r:id="rId504" display="https://twitter.com/#!/atsticks/status/1381828717257887744"/>
    <hyperlink ref="V183" r:id="rId505" display="https://twitter.com/#!/alba_saluda/status/1381832615121010689"/>
    <hyperlink ref="V184" r:id="rId506" display="https://twitter.com/#!/vinyldata/status/1381834682539642881"/>
    <hyperlink ref="V185" r:id="rId507" display="https://twitter.com/#!/bjoern_obrecht/status/1381835985202331649"/>
    <hyperlink ref="V186" r:id="rId508" display="https://twitter.com/#!/wolebar/status/1381844976649244673"/>
    <hyperlink ref="V187" r:id="rId509" display="https://twitter.com/#!/f_home340/status/1381848448777994241"/>
    <hyperlink ref="V188" r:id="rId510" display="https://twitter.com/#!/besorgtebrgeri2/status/1381645745942593544"/>
    <hyperlink ref="V189" r:id="rId511" display="https://twitter.com/#!/besorgtebrgeri2/status/1381851117198381059"/>
    <hyperlink ref="V190" r:id="rId512" display="https://twitter.com/#!/serclarrow/status/1381852465352609792"/>
    <hyperlink ref="V191" r:id="rId513" display="https://twitter.com/#!/serclarrow/status/1381852465352609792"/>
    <hyperlink ref="V192" r:id="rId514" display="https://twitter.com/#!/gerotara/status/1381343150833348608"/>
    <hyperlink ref="V193" r:id="rId515" display="https://twitter.com/#!/gerotara/status/1381343150833348608"/>
    <hyperlink ref="V194" r:id="rId516" display="https://twitter.com/#!/gerotara/status/1381343150833348608"/>
    <hyperlink ref="V195" r:id="rId517" display="https://twitter.com/#!/gerotara/status/1381344389360975874"/>
    <hyperlink ref="V196" r:id="rId518" display="https://twitter.com/#!/gerotara/status/1381628036500627466"/>
    <hyperlink ref="V197" r:id="rId519" display="https://twitter.com/#!/gerotara/status/1381854985152049152"/>
    <hyperlink ref="V198" r:id="rId520" display="https://twitter.com/#!/gonzalofotograf/status/1381857360038268928"/>
    <hyperlink ref="V199" r:id="rId521" display="https://twitter.com/#!/bremerguenter/status/1381859410536988673"/>
    <hyperlink ref="V200" r:id="rId522" display="https://twitter.com/#!/ipinky77/status/1381721224540225541"/>
    <hyperlink ref="V201" r:id="rId523" display="https://twitter.com/#!/ipinky77/status/1381859559409643522"/>
    <hyperlink ref="V202" r:id="rId524" display="https://twitter.com/#!/mister_eichi/status/1381860360374910977"/>
    <hyperlink ref="V203" r:id="rId525" display="https://twitter.com/#!/redfish65730540/status/1381861823893405696"/>
    <hyperlink ref="V204" r:id="rId526" display="https://twitter.com/#!/appleretweetbot/status/1381866766515716096"/>
    <hyperlink ref="V205" r:id="rId527" display="https://twitter.com/#!/antjehermenau/status/1381868038430003200"/>
    <hyperlink ref="V206" r:id="rId528" display="https://twitter.com/#!/lawandwomen/status/1381869584798658562"/>
    <hyperlink ref="V207" r:id="rId529" display="https://twitter.com/#!/lawandwomen/status/1381869584798658562"/>
    <hyperlink ref="V208" r:id="rId530" display="https://twitter.com/#!/evoweb2015/status/1381871299543318530"/>
    <hyperlink ref="V209" r:id="rId531" display="https://twitter.com/#!/schmitt23306661/status/1381871781351424004"/>
    <hyperlink ref="V210" r:id="rId532" display="https://twitter.com/#!/helenehargeshe1/status/1381872023610216448"/>
    <hyperlink ref="V211" r:id="rId533" display="https://twitter.com/#!/eric_maechler/status/1381877403128070146"/>
    <hyperlink ref="V212" r:id="rId534" display="https://twitter.com/#!/karlerbach/status/1381878615781031941"/>
    <hyperlink ref="V213" r:id="rId535" display="https://twitter.com/#!/toscanralph/status/1381296054289715206"/>
    <hyperlink ref="V214" r:id="rId536" display="https://twitter.com/#!/toscanralph/status/1381475278233423880"/>
    <hyperlink ref="V215" r:id="rId537" display="https://twitter.com/#!/alessiaagali/status/1381493376646791170"/>
    <hyperlink ref="V216" r:id="rId538" display="https://twitter.com/#!/alessiaagali/status/1381493376646791170"/>
    <hyperlink ref="V217" r:id="rId539" display="https://twitter.com/#!/alessiaagali/status/1381878766243360771"/>
    <hyperlink ref="V218" r:id="rId540" display="https://twitter.com/#!/alessiaagali/status/1381878766243360771"/>
    <hyperlink ref="V219" r:id="rId541" display="https://twitter.com/#!/alessiaagali/status/1381878766243360771"/>
    <hyperlink ref="V220" r:id="rId542" display="https://twitter.com/#!/berliner1404/status/1381879688495255552"/>
    <hyperlink ref="V221" r:id="rId543" display="https://twitter.com/#!/wysswilhelm/status/1381880357532930049"/>
    <hyperlink ref="V222" r:id="rId544" display="https://twitter.com/#!/carseri/status/1381894027298148353"/>
    <hyperlink ref="V223" r:id="rId545" display="https://twitter.com/#!/carseri/status/1381894027298148353"/>
    <hyperlink ref="V224" r:id="rId546" display="https://twitter.com/#!/carseri/status/1381894027298148353"/>
    <hyperlink ref="V225" r:id="rId547" display="https://twitter.com/#!/natasja_sommer/status/1381900154261880832"/>
    <hyperlink ref="V226" r:id="rId548" display="https://twitter.com/#!/phopart/status/1381589783017832454"/>
    <hyperlink ref="V227" r:id="rId549" display="https://twitter.com/#!/phopart/status/1381589783017832454"/>
    <hyperlink ref="V228" r:id="rId550" display="https://twitter.com/#!/phopart/status/1381908861293101058"/>
    <hyperlink ref="V229" r:id="rId551" display="https://twitter.com/#!/skepteis/status/1381912513365827587"/>
    <hyperlink ref="V230" r:id="rId552" display="https://twitter.com/#!/ecom_ki/status/1381940923563642881"/>
    <hyperlink ref="V231" r:id="rId553" display="https://twitter.com/#!/hoidu13/status/1381882838740566017"/>
    <hyperlink ref="V232" r:id="rId554" display="https://twitter.com/#!/hoidu13/status/1381719217653841925"/>
    <hyperlink ref="V233" r:id="rId555" display="https://twitter.com/#!/hoidu13/status/1381723885129846784"/>
    <hyperlink ref="V234" r:id="rId556" display="https://twitter.com/#!/hoidu13/status/1381882838740566017"/>
    <hyperlink ref="V235" r:id="rId557" display="https://twitter.com/#!/hoidu13/status/1381882838740566017"/>
    <hyperlink ref="V236" r:id="rId558" display="https://twitter.com/#!/hoidu13/status/1381971845453377536"/>
    <hyperlink ref="V237" r:id="rId559" display="https://twitter.com/#!/minlimarti/status/1381977934295146496"/>
    <hyperlink ref="V238" r:id="rId560" display="https://twitter.com/#!/minlimarti/status/1381977934295146496"/>
    <hyperlink ref="V239" r:id="rId561" display="https://twitter.com/#!/clafvaud/status/1381979257879035907"/>
    <hyperlink ref="V240" r:id="rId562" display="https://twitter.com/#!/clafvaud/status/1381979257879035907"/>
    <hyperlink ref="V241" r:id="rId563" display="https://twitter.com/#!/gleannmyllan/status/1381982770898087938"/>
    <hyperlink ref="V242" r:id="rId564" display="https://twitter.com/#!/gleannmyllan/status/1381982770898087938"/>
    <hyperlink ref="V243" r:id="rId565" display="https://twitter.com/#!/gruenenetzwerke/status/1381982260619051019"/>
    <hyperlink ref="V244" r:id="rId566" display="https://twitter.com/#!/gruenezuerich/status/1381984166628233220"/>
    <hyperlink ref="V245" r:id="rId567" display="https://twitter.com/#!/1quolts/status/1381989409466241028"/>
    <hyperlink ref="V246" r:id="rId568" display="https://twitter.com/#!/1quolts/status/1381989409466241028"/>
    <hyperlink ref="V247" r:id="rId569" display="https://twitter.com/#!/tbh80/status/1381994307083722753"/>
    <hyperlink ref="V248" r:id="rId570" display="https://twitter.com/#!/morvjn/status/1380535343586406401"/>
    <hyperlink ref="V249" r:id="rId571" display="https://twitter.com/#!/morvjn/status/1380535343586406401"/>
    <hyperlink ref="V250" r:id="rId572" display="https://twitter.com/#!/morvjn/status/1380535343586406401"/>
    <hyperlink ref="V251" r:id="rId573" display="https://twitter.com/#!/morvjn/status/1381597289085607942"/>
    <hyperlink ref="V252" r:id="rId574" display="https://twitter.com/#!/morvjn/status/1381641695536746497"/>
    <hyperlink ref="V253" r:id="rId575" display="https://twitter.com/#!/morvjn/status/1381854693714968576"/>
    <hyperlink ref="V254" r:id="rId576" display="https://twitter.com/#!/morvjn/status/1381877065704685568"/>
    <hyperlink ref="V255" r:id="rId577" display="https://twitter.com/#!/morvjn/status/1381996458287763459"/>
    <hyperlink ref="V256" r:id="rId578" display="https://twitter.com/#!/markusboeni/status/1382023887618244610"/>
    <hyperlink ref="V257" r:id="rId579" display="https://twitter.com/#!/smbith1/status/1382027617390501888"/>
    <hyperlink ref="V258" r:id="rId580" display="https://twitter.com/#!/smbith1/status/1382027617390501888"/>
    <hyperlink ref="V259" r:id="rId581" display="https://twitter.com/#!/theobject19/status/1382036559243935747"/>
    <hyperlink ref="V260" r:id="rId582" display="https://twitter.com/#!/theobject19/status/1382036559243935747"/>
    <hyperlink ref="V261" r:id="rId583" display="https://twitter.com/#!/theobject19/status/1382036559243935747"/>
    <hyperlink ref="V262" r:id="rId584" display="https://twitter.com/#!/theobject19/status/1382036559243935747"/>
    <hyperlink ref="V263" r:id="rId585" display="https://twitter.com/#!/theobject19/status/1382036559243935747"/>
    <hyperlink ref="V264" r:id="rId586" display="https://twitter.com/#!/theobject19/status/1382036559243935747"/>
    <hyperlink ref="V265" r:id="rId587" display="https://twitter.com/#!/theobject19/status/1382036559243935747"/>
    <hyperlink ref="V266" r:id="rId588" display="https://twitter.com/#!/kumadan3/status/1382041179345272838"/>
    <hyperlink ref="V267" r:id="rId589" display="https://twitter.com/#!/cwasi/status/1382045988823699462"/>
    <hyperlink ref="V268" r:id="rId590" display="https://twitter.com/#!/lo3ru/status/1382050811585429510"/>
    <hyperlink ref="V269" r:id="rId591" display="https://twitter.com/#!/lo3ru/status/1382050811585429510"/>
    <hyperlink ref="V270" r:id="rId592" display="https://twitter.com/#!/lo3ru/status/1382050811585429510"/>
    <hyperlink ref="V271" r:id="rId593" display="https://twitter.com/#!/lo3ru/status/1382050811585429510"/>
    <hyperlink ref="V272" r:id="rId594" display="https://twitter.com/#!/alexskotnikov/status/1381996079441440770"/>
    <hyperlink ref="V273" r:id="rId595" display="https://twitter.com/#!/dtigurin/status/1382067458278850564"/>
    <hyperlink ref="V274" r:id="rId596" display="https://twitter.com/#!/dtigurin/status/1382067458278850564"/>
    <hyperlink ref="V275" r:id="rId597" display="https://twitter.com/#!/ellie_mae_b/status/1382071047248347139"/>
    <hyperlink ref="V276" r:id="rId598" display="https://twitter.com/#!/ellie_mae_b/status/1382071047248347139"/>
    <hyperlink ref="V277" r:id="rId599" display="https://twitter.com/#!/imtiergarten/status/1382079363928195073"/>
    <hyperlink ref="V278" r:id="rId600" display="https://twitter.com/#!/luananussbaum/status/1381235094615117827"/>
    <hyperlink ref="V279" r:id="rId601" display="https://twitter.com/#!/luananussbaum/status/1381235094615117827"/>
    <hyperlink ref="V280" r:id="rId602" display="https://twitter.com/#!/luananussbaum/status/1381235094615117827"/>
    <hyperlink ref="V281" r:id="rId603" display="https://twitter.com/#!/luananussbaum/status/1381235782405525507"/>
    <hyperlink ref="V282" r:id="rId604" display="https://twitter.com/#!/luananussbaum/status/1381686398613393408"/>
    <hyperlink ref="V283" r:id="rId605" display="https://twitter.com/#!/luananussbaum/status/1381688104055152641"/>
    <hyperlink ref="V284" r:id="rId606" display="https://twitter.com/#!/peter_nater/status/1381239341247266817"/>
    <hyperlink ref="V285" r:id="rId607" display="https://twitter.com/#!/peter_nater/status/1382081601518067713"/>
    <hyperlink ref="V286" r:id="rId608" display="https://twitter.com/#!/hardmanpolitics/status/1382108660478906373"/>
    <hyperlink ref="V287" r:id="rId609" display="https://twitter.com/#!/hardmanpolitics/status/1382108660478906373"/>
    <hyperlink ref="V288" r:id="rId610" display="https://twitter.com/#!/hardmanpolitics/status/1382108660478906373"/>
    <hyperlink ref="V289" r:id="rId611" display="https://twitter.com/#!/hardmanpolitics/status/1382108660478906373"/>
    <hyperlink ref="V290" r:id="rId612" display="https://twitter.com/#!/koeterrasse45/status/1382180772933738499"/>
    <hyperlink ref="V291" r:id="rId613" display="https://twitter.com/#!/fedorov91403625/status/1382213250620686345"/>
    <hyperlink ref="V292" r:id="rId614" display="https://twitter.com/#!/futurict/status/1382224817982742529"/>
    <hyperlink ref="V293" r:id="rId615" display="https://twitter.com/#!/jessicazuber_/status/1382227778230226944"/>
    <hyperlink ref="V294" r:id="rId616" display="https://twitter.com/#!/jessicazuber_/status/1382227778230226944"/>
    <hyperlink ref="V295" r:id="rId617" display="https://twitter.com/#!/sibelarslanbs/status/1382228195164971008"/>
    <hyperlink ref="V296" r:id="rId618" display="https://twitter.com/#!/sibelarslanbs/status/1382228195164971008"/>
    <hyperlink ref="V297" r:id="rId619" display="https://twitter.com/#!/fdp_liberalen/status/1380534610732388356"/>
    <hyperlink ref="V298" r:id="rId620" display="https://twitter.com/#!/petragoessi/status/1380796083530567681"/>
    <hyperlink ref="V299" r:id="rId621" display="https://twitter.com/#!/petragoessi/status/1380796083530567681"/>
    <hyperlink ref="V300" r:id="rId622" display="https://twitter.com/#!/wahlforschung0/status/1380849224535977984"/>
    <hyperlink ref="V301" r:id="rId623" display="https://twitter.com/#!/fdp_liberalen/status/1380534610732388356"/>
    <hyperlink ref="V302" r:id="rId624" display="https://twitter.com/#!/wahlforschung0/status/1380849224535977984"/>
    <hyperlink ref="V303" r:id="rId625" display="https://twitter.com/#!/wahlforschung0/status/1380849224535977984"/>
    <hyperlink ref="V304" r:id="rId626" display="https://twitter.com/#!/wahlforschung0/status/1381834581947604994"/>
    <hyperlink ref="V305" r:id="rId627" display="https://twitter.com/#!/wahlforschung0/status/1382228333887377409"/>
    <hyperlink ref="V306" r:id="rId628" display="https://twitter.com/#!/wahlforschung0/status/1382228333887377409"/>
    <hyperlink ref="V307" r:id="rId629" display="https://twitter.com/#!/gabrielaallema2/status/1381503618193440771"/>
    <hyperlink ref="V308" r:id="rId630" display="https://twitter.com/#!/gabrielaallema2/status/1381503618193440771"/>
    <hyperlink ref="V309" r:id="rId631" display="https://twitter.com/#!/gabrielaallema2/status/1381973394846011395"/>
    <hyperlink ref="V310" r:id="rId632" display="https://twitter.com/#!/gabrielaallema2/status/1381973394846011395"/>
    <hyperlink ref="V311" r:id="rId633" display="https://twitter.com/#!/gabrielaallema2/status/1382217617759428608"/>
    <hyperlink ref="V312" r:id="rId634" display="https://twitter.com/#!/gabrielaallema2/status/1382217617759428608"/>
    <hyperlink ref="V313" r:id="rId635" display="https://twitter.com/#!/gabrielaallema2/status/1382261727220338688"/>
    <hyperlink ref="V314" r:id="rId636" display="https://twitter.com/#!/gabrielaallema2/status/1382261727220338688"/>
    <hyperlink ref="V315" r:id="rId637" display="https://twitter.com/#!/gerhardkeller7/status/1382261820413636608"/>
    <hyperlink ref="V316" r:id="rId638" display="https://twitter.com/#!/gerhardkeller7/status/1382261820413636608"/>
    <hyperlink ref="V317" r:id="rId639" display="https://twitter.com/#!/rwmarti/status/1382272775889489921"/>
    <hyperlink ref="V318" r:id="rId640" display="https://twitter.com/#!/rwmarti/status/1382272775889489921"/>
    <hyperlink ref="V319" r:id="rId641" display="https://twitter.com/#!/challandesanne/status/1382275498961739776"/>
    <hyperlink ref="V320" r:id="rId642" display="https://twitter.com/#!/challandesanne/status/1382275498961739776"/>
    <hyperlink ref="V321" r:id="rId643" display="https://twitter.com/#!/boschs_owl/status/1382281079592255488"/>
    <hyperlink ref="V322" r:id="rId644" display="https://twitter.com/#!/rahel_estermann/status/1382282109847502851"/>
    <hyperlink ref="V323" r:id="rId645" display="https://twitter.com/#!/rahel_estermann/status/1382282109847502851"/>
    <hyperlink ref="V324" r:id="rId646" display="https://twitter.com/#!/mzeckra/status/1382300125452713986"/>
    <hyperlink ref="V325" r:id="rId647" display="https://twitter.com/#!/mzeckra/status/1382300125452713986"/>
    <hyperlink ref="V326" r:id="rId648" display="https://twitter.com/#!/ronaldjoho/status/1382300605763497987"/>
    <hyperlink ref="V327" r:id="rId649" display="https://twitter.com/#!/duromillionaer/status/1382313595028041729"/>
    <hyperlink ref="V328" r:id="rId650" display="https://twitter.com/#!/duromillionaer/status/1382313595028041729"/>
    <hyperlink ref="V329" r:id="rId651" display="https://twitter.com/#!/aroley_irl/status/1382316341022048260"/>
    <hyperlink ref="V330" r:id="rId652" display="https://twitter.com/#!/steschny/status/1382316355228209155"/>
    <hyperlink ref="V331" r:id="rId653" display="https://twitter.com/#!/doktorkohl/status/1382316368935149569"/>
    <hyperlink ref="V332" r:id="rId654" display="https://twitter.com/#!/p_le_fort/status/1382316638981271552"/>
    <hyperlink ref="V333" r:id="rId655" display="https://twitter.com/#!/guacamole_2018/status/1382316731956391938"/>
    <hyperlink ref="V334" r:id="rId656" display="https://twitter.com/#!/grandemourinho/status/1382317400964665344"/>
    <hyperlink ref="V335" r:id="rId657" display="https://twitter.com/#!/jergstacher/status/1381346312663220226"/>
    <hyperlink ref="V336" r:id="rId658" display="https://twitter.com/#!/jergstacher/status/1382319448837787648"/>
    <hyperlink ref="V337" r:id="rId659" display="https://twitter.com/#!/martyschaer/status/1382320012841656323"/>
    <hyperlink ref="V338" r:id="rId660" display="https://twitter.com/#!/ivoschindelholz/status/1382320441432408066"/>
    <hyperlink ref="V339" r:id="rId661" display="https://twitter.com/#!/sancho_libre/status/1382321011023040518"/>
    <hyperlink ref="V340" r:id="rId662" display="https://twitter.com/#!/bornhansulrich/status/1382323468490973185"/>
    <hyperlink ref="V341" r:id="rId663" display="https://twitter.com/#!/antoniasantschi/status/1382324841882267657"/>
    <hyperlink ref="V342" r:id="rId664" display="https://twitter.com/#!/sacha81/status/1382331493637353474"/>
    <hyperlink ref="V343" r:id="rId665" display="https://twitter.com/#!/swissteslaphile/status/1382331839461883906"/>
    <hyperlink ref="V344" r:id="rId666" display="https://twitter.com/#!/tonjazuercher/status/1382333615376367619"/>
    <hyperlink ref="V345" r:id="rId667" display="https://twitter.com/#!/tonjazuercher/status/1382333615376367619"/>
    <hyperlink ref="V346" r:id="rId668" display="https://twitter.com/#!/elawunder/status/1382336305615503362"/>
    <hyperlink ref="V347" r:id="rId669" display="https://twitter.com/#!/bassteo/status/1382354444671725570"/>
    <hyperlink ref="V348" r:id="rId670" display="https://twitter.com/#!/dede71mueller/status/1382355664605954053"/>
    <hyperlink ref="V349" r:id="rId671" display="https://twitter.com/#!/rogerluethy/status/1382357058272526338"/>
    <hyperlink ref="V350" r:id="rId672" display="https://twitter.com/#!/pqsl99/status/1382357124114694154"/>
    <hyperlink ref="V351" r:id="rId673" display="https://twitter.com/#!/pqsl99/status/1382357124114694154"/>
    <hyperlink ref="V352" r:id="rId674" display="https://twitter.com/#!/sarah_wyss/status/1382357402339708938"/>
    <hyperlink ref="V353" r:id="rId675" display="https://twitter.com/#!/sarah_wyss/status/1382357402339708938"/>
    <hyperlink ref="V354" r:id="rId676" display="https://twitter.com/#!/cor_999/status/1382357685996228608"/>
    <hyperlink ref="V355" r:id="rId677" display="https://twitter.com/#!/kurzkim/status/1382358221793468419"/>
    <hyperlink ref="V356" r:id="rId678" display="https://twitter.com/#!/kurzkim/status/1382339851954053123"/>
    <hyperlink ref="V357" r:id="rId679" display="https://twitter.com/#!/johnnnee/status/1382359140132134918"/>
    <hyperlink ref="V358" r:id="rId680" display="https://twitter.com/#!/openly_biased/status/1382362037045628934"/>
    <hyperlink ref="V359" r:id="rId681" display="https://twitter.com/#!/claudiavetter3/status/1382320566863007744"/>
    <hyperlink ref="V360" r:id="rId682" display="https://twitter.com/#!/claudiavetter3/status/1382362089348550656"/>
    <hyperlink ref="V361" r:id="rId683" display="https://twitter.com/#!/copymaster/status/1382362113465843720"/>
    <hyperlink ref="V362" r:id="rId684" display="https://twitter.com/#!/silastayathome/status/1382363410474618880"/>
    <hyperlink ref="V363" r:id="rId685" display="https://twitter.com/#!/fischmamafisch/status/1382363586413084672"/>
    <hyperlink ref="V364" r:id="rId686" display="https://twitter.com/#!/joachim24790310/status/1382364379660836865"/>
    <hyperlink ref="V365" r:id="rId687" display="https://twitter.com/#!/diuuk/status/1382364403190874114"/>
    <hyperlink ref="V366" r:id="rId688" display="https://twitter.com/#!/pfirsichbluet/status/1382364409885040643"/>
    <hyperlink ref="V367" r:id="rId689" display="https://twitter.com/#!/pfirsichbluet/status/1382364409885040643"/>
    <hyperlink ref="V368" r:id="rId690" display="https://twitter.com/#!/7uendel/status/1382348520775168010"/>
    <hyperlink ref="V369" r:id="rId691" display="https://twitter.com/#!/punisherpierre/status/1382365976742793224"/>
    <hyperlink ref="V370" r:id="rId692" display="https://twitter.com/#!/erdenbuergerin1/status/1382373058703470601"/>
    <hyperlink ref="V371" r:id="rId693" display="https://twitter.com/#!/langstrumpfpipo/status/1381314515388801031"/>
    <hyperlink ref="V372" r:id="rId694" display="https://twitter.com/#!/langstrumpfpipo/status/1382373709504081928"/>
    <hyperlink ref="V373" r:id="rId695" display="https://twitter.com/#!/xeophin/status/1382383204179529733"/>
    <hyperlink ref="V374" r:id="rId696" display="https://twitter.com/#!/ixistenz/status/1382389158409334784"/>
    <hyperlink ref="V375" r:id="rId697" display="https://twitter.com/#!/freezone76/status/1382390329668726785"/>
    <hyperlink ref="V376" r:id="rId698" display="https://twitter.com/#!/freezone76/status/1381696294054469642"/>
    <hyperlink ref="V377" r:id="rId699" display="https://twitter.com/#!/freezone76/status/1382323593976102916"/>
    <hyperlink ref="V378" r:id="rId700" display="https://twitter.com/#!/drumcodeuk/status/1382393782570745861"/>
    <hyperlink ref="V379" r:id="rId701" display="https://twitter.com/#!/domzscho/status/1381224257108201479"/>
    <hyperlink ref="V380" r:id="rId702" display="https://twitter.com/#!/domzscho/status/1382399281383022602"/>
    <hyperlink ref="V381" r:id="rId703" display="https://twitter.com/#!/tekcins/status/1382400466596859905"/>
    <hyperlink ref="V382" r:id="rId704" display="https://twitter.com/#!/ooswald/status/1382391139119079425"/>
    <hyperlink ref="V383" r:id="rId705" display="https://twitter.com/#!/ooswald/status/1382411648086999043"/>
    <hyperlink ref="V384" r:id="rId706" display="https://twitter.com/#!/ooswald/status/1382411648086999043"/>
    <hyperlink ref="V385" r:id="rId707" display="https://twitter.com/#!/ooswald/status/1382371691859476494"/>
    <hyperlink ref="V386" r:id="rId708" display="https://twitter.com/#!/megafon_rs_bern/status/1382415519509282817"/>
    <hyperlink ref="V387" r:id="rId709" display="https://twitter.com/#!/huttetomdie/status/1382416798826528775"/>
    <hyperlink ref="V388" r:id="rId710" display="https://twitter.com/#!/huttetomdie/status/1381683312595439616"/>
    <hyperlink ref="V389" r:id="rId711" display="https://twitter.com/#!/huttetomdie/status/1382416798826528775"/>
    <hyperlink ref="V390" r:id="rId712" display="https://twitter.com/#!/elibu/status/1382441643001970692"/>
    <hyperlink ref="V391" r:id="rId713" display="https://twitter.com/#!/roli1959/status/1382470401851281411"/>
    <hyperlink ref="V392" r:id="rId714" display="https://twitter.com/#!/roli1959/status/1382470401851281411"/>
    <hyperlink ref="V393" r:id="rId715" display="https://twitter.com/#!/thom71343318/status/1382535380424097793"/>
    <hyperlink ref="V394" r:id="rId716" display="https://twitter.com/#!/mbaerlocher/status/1382586180257071106"/>
    <hyperlink ref="V395" r:id="rId717" display="https://twitter.com/#!/laeripatrizia/status/1382586419139469314"/>
    <hyperlink ref="V396" r:id="rId718" display="https://twitter.com/#!/metamythos/status/1382587945488551936"/>
    <hyperlink ref="V397" r:id="rId719" display="https://twitter.com/#!/margritstamm/status/1382589243147567104"/>
    <hyperlink ref="V398" r:id="rId720" display="https://twitter.com/#!/alexaregger/status/1382593090989473792"/>
    <hyperlink ref="V399" r:id="rId721" display="https://twitter.com/#!/alexaregger/status/1382593090989473792"/>
    <hyperlink ref="V400" r:id="rId722" display="https://twitter.com/#!/diefeministen/status/1381916793585995776"/>
    <hyperlink ref="V401" r:id="rId723" display="https://twitter.com/#!/rosensteinsasha/status/1381924145580105729"/>
    <hyperlink ref="V402" r:id="rId724" display="https://twitter.com/#!/rosensteinsasha/status/1381924145580105729"/>
    <hyperlink ref="V403" r:id="rId725" display="https://twitter.com/#!/sophieachermann/status/1381923078943473664"/>
    <hyperlink ref="V404" r:id="rId726" display="https://twitter.com/#!/spzuerich/status/1382594885639938051"/>
    <hyperlink ref="V405" r:id="rId727" display="https://twitter.com/#!/spzuerich/status/1382594885639938051"/>
    <hyperlink ref="V406" r:id="rId728" display="https://twitter.com/#!/gabrielvetter/status/1382597765130248192"/>
    <hyperlink ref="V407" r:id="rId729" display="https://twitter.com/#!/heinrichheine15/status/1381381152808783877"/>
    <hyperlink ref="V408" r:id="rId730" display="https://twitter.com/#!/heinrichheine15/status/1381601322298966016"/>
    <hyperlink ref="V409" r:id="rId731" display="https://twitter.com/#!/heinrichheine15/status/1381381152808783877"/>
    <hyperlink ref="V410" r:id="rId732" display="https://twitter.com/#!/heinrichheine15/status/1381601322298966016"/>
    <hyperlink ref="V411" r:id="rId733" display="https://twitter.com/#!/heinrichheine15/status/1381601322298966016"/>
    <hyperlink ref="V412" r:id="rId734" display="https://twitter.com/#!/heinrichheine15/status/1381381152808783877"/>
    <hyperlink ref="V413" r:id="rId735" display="https://twitter.com/#!/heinrichheine15/status/1381601322298966016"/>
    <hyperlink ref="V414" r:id="rId736" display="https://twitter.com/#!/heinrichheine15/status/1382600901324632065"/>
    <hyperlink ref="V415" r:id="rId737" display="https://twitter.com/#!/heinrichheine15/status/1382600901324632065"/>
    <hyperlink ref="V416" r:id="rId738" display="https://twitter.com/#!/heinrichheine15/status/1382600901324632065"/>
    <hyperlink ref="V417" r:id="rId739" display="https://twitter.com/#!/heinrichheine15/status/1382600901324632065"/>
    <hyperlink ref="V418" r:id="rId740" display="https://twitter.com/#!/heinrichheine15/status/1382600901324632065"/>
    <hyperlink ref="V419" r:id="rId741" display="https://twitter.com/#!/eidgenossepeter/status/1382616456366583808"/>
    <hyperlink ref="V420" r:id="rId742" display="https://twitter.com/#!/gaultmilieu/status/1382625851951439872"/>
    <hyperlink ref="V421" r:id="rId743" display="https://twitter.com/#!/rizziesther/status/1382629465461813250"/>
    <hyperlink ref="V422" r:id="rId744" display="https://twitter.com/#!/annekanne77/status/1382632289285382144"/>
    <hyperlink ref="V423" r:id="rId745" display="https://twitter.com/#!/puerrom/status/1382280592612540420"/>
    <hyperlink ref="V424" r:id="rId746" display="https://twitter.com/#!/puerrom/status/1382280592612540420"/>
    <hyperlink ref="V425" r:id="rId747" display="https://twitter.com/#!/puerrom/status/1382634908565307394"/>
    <hyperlink ref="V426" r:id="rId748" display="https://twitter.com/#!/carlogrillo10/status/1382635132406919168"/>
    <hyperlink ref="V427" r:id="rId749" display="https://twitter.com/#!/chayo_77/status/1382635822961278976"/>
    <hyperlink ref="V428" r:id="rId750" display="https://twitter.com/#!/chayo_77/status/1382635822961278976"/>
    <hyperlink ref="V429" r:id="rId751" display="https://twitter.com/#!/nette_wolke/status/1382645895246848000"/>
    <hyperlink ref="V430" r:id="rId752" display="https://twitter.com/#!/skywalker5054/status/1382648766897983499"/>
    <hyperlink ref="V431" r:id="rId753" display="https://twitter.com/#!/patrickmatusz/status/1382650332795265024"/>
    <hyperlink ref="V432" r:id="rId754" display="https://twitter.com/#!/fairy6493/status/1382650511330054146"/>
    <hyperlink ref="V433" r:id="rId755" display="https://twitter.com/#!/lernchance/status/1382657275383386117"/>
    <hyperlink ref="V434" r:id="rId756" display="https://twitter.com/#!/hofnaerrin/status/1382657789860978692"/>
    <hyperlink ref="V435" r:id="rId757" display="https://twitter.com/#!/hofnaerrin/status/1382657789860978692"/>
    <hyperlink ref="V436" r:id="rId758" display="https://twitter.com/#!/eduardgrnwald/status/1381609138082488324"/>
    <hyperlink ref="V437" r:id="rId759" display="https://twitter.com/#!/eduardgrnwald/status/1382627788952379393"/>
    <hyperlink ref="V438" r:id="rId760" display="https://twitter.com/#!/tla62/status/1382658534790270976"/>
    <hyperlink ref="V439" r:id="rId761" display="https://twitter.com/#!/schaefershf/status/1382680725665804293"/>
    <hyperlink ref="V440" r:id="rId762" display="https://twitter.com/#!/politikfragen/status/1382550768172072960"/>
    <hyperlink ref="V441" r:id="rId763" display="https://twitter.com/#!/politikfragen/status/1382686666993860618"/>
    <hyperlink ref="V442" r:id="rId764" display="https://twitter.com/#!/fehlundtadel/status/1382687469624233989"/>
    <hyperlink ref="V443" r:id="rId765" display="https://twitter.com/#!/edi_dfi/status/1382694386526486535"/>
    <hyperlink ref="V444" r:id="rId766" display="https://twitter.com/#!/sabinezhberlin/status/1382697599073972231"/>
    <hyperlink ref="V445" r:id="rId767" display="https://twitter.com/#!/ninowilkins/status/1382714671761924097"/>
    <hyperlink ref="V446" r:id="rId768" display="https://twitter.com/#!/ninowilkins/status/1382714671761924097"/>
    <hyperlink ref="V447" r:id="rId769" display="https://twitter.com/#!/ninowilkins/status/1382714671761924097"/>
    <hyperlink ref="V448" r:id="rId770" display="https://twitter.com/#!/ninowilkins/status/1382714671761924097"/>
    <hyperlink ref="V449" r:id="rId771" display="https://twitter.com/#!/ninowilkins/status/1382714671761924097"/>
    <hyperlink ref="V450" r:id="rId772" display="https://twitter.com/#!/ninowilkins/status/1382714671761924097"/>
    <hyperlink ref="V451" r:id="rId773" display="https://twitter.com/#!/koblerev/status/1382714881619726342"/>
    <hyperlink ref="V452" r:id="rId774" display="https://twitter.com/#!/koblerev/status/1382714881619726342"/>
    <hyperlink ref="V453" r:id="rId775" display="https://twitter.com/#!/koblerev/status/1382714881619726342"/>
    <hyperlink ref="V454" r:id="rId776" display="https://twitter.com/#!/koblerev/status/1382714881619726342"/>
    <hyperlink ref="V455" r:id="rId777" display="https://twitter.com/#!/koblerev/status/1382714881619726342"/>
    <hyperlink ref="V456" r:id="rId778" display="https://twitter.com/#!/koblerev/status/1382714881619726342"/>
    <hyperlink ref="V457" r:id="rId779" display="https://twitter.com/#!/massimodiana/status/1382717052176175111"/>
    <hyperlink ref="V458" r:id="rId780" display="https://twitter.com/#!/m_hof/status/1382714369776222208"/>
    <hyperlink ref="V459" r:id="rId781" display="https://twitter.com/#!/massimodiana/status/1382717052176175111"/>
    <hyperlink ref="V460" r:id="rId782" display="https://twitter.com/#!/lmzurich/status/1382590311885639680"/>
    <hyperlink ref="V461" r:id="rId783" display="https://twitter.com/#!/dani_allemann/status/1382718969405173765"/>
    <hyperlink ref="V462" r:id="rId784" display="https://twitter.com/#!/zukunftch/status/1382719242680811521"/>
    <hyperlink ref="V463" r:id="rId785" display="https://twitter.com/#!/miperrico/status/1382722801208061957"/>
    <hyperlink ref="V464" r:id="rId786" display="https://twitter.com/#!/miperrico/status/1382722801208061957"/>
    <hyperlink ref="V465" r:id="rId787" display="https://twitter.com/#!/miperrico/status/1382722801208061957"/>
    <hyperlink ref="V466" r:id="rId788" display="https://twitter.com/#!/miperrico/status/1382722801208061957"/>
    <hyperlink ref="V467" r:id="rId789" display="https://twitter.com/#!/miperrico/status/1382722801208061957"/>
    <hyperlink ref="V468" r:id="rId790" display="https://twitter.com/#!/miperrico/status/1382722801208061957"/>
    <hyperlink ref="V469" r:id="rId791" display="https://twitter.com/#!/remolamotta/status/1382407608905175044"/>
    <hyperlink ref="V470" r:id="rId792" display="https://twitter.com/#!/crusty20041/status/1382491767283535873"/>
    <hyperlink ref="V471" r:id="rId793" display="https://twitter.com/#!/crusty20041/status/1382736741191278597"/>
    <hyperlink ref="V472" r:id="rId794" display="https://twitter.com/#!/karniggels/status/1382741274441232384"/>
    <hyperlink ref="V473" r:id="rId795" display="https://twitter.com/#!/patrick_kuenzle/status/1382742580706865156"/>
    <hyperlink ref="V474" r:id="rId796" display="https://twitter.com/#!/ompwashington/status/1382713344449261569"/>
    <hyperlink ref="V475" r:id="rId797" display="https://twitter.com/#!/patrick_kuenzle/status/1382742580706865156"/>
    <hyperlink ref="V476" r:id="rId798" display="https://twitter.com/#!/ompwashington/status/1382713344449261569"/>
    <hyperlink ref="V477" r:id="rId799" display="https://twitter.com/#!/patrick_kuenzle/status/1382742580706865156"/>
    <hyperlink ref="V478" r:id="rId800" display="https://twitter.com/#!/ompwashington/status/1382713344449261569"/>
    <hyperlink ref="V479" r:id="rId801" display="https://twitter.com/#!/patrick_kuenzle/status/1382742580706865156"/>
    <hyperlink ref="V480" r:id="rId802" display="https://twitter.com/#!/ompwashington/status/1382713344449261569"/>
    <hyperlink ref="V481" r:id="rId803" display="https://twitter.com/#!/patrick_kuenzle/status/1382742580706865156"/>
    <hyperlink ref="V482" r:id="rId804" display="https://twitter.com/#!/patrick_kuenzle/status/1382742580706865156"/>
    <hyperlink ref="V483" r:id="rId805" display="https://twitter.com/#!/007_what_else/status/1382742820725874693"/>
    <hyperlink ref="V484" r:id="rId806" display="https://twitter.com/#!/007_what_else/status/1382742820725874693"/>
    <hyperlink ref="V485" r:id="rId807" display="https://twitter.com/#!/007_what_else/status/1382742820725874693"/>
    <hyperlink ref="V486" r:id="rId808" display="https://twitter.com/#!/nzz/status/1381629672845369344"/>
    <hyperlink ref="V487" r:id="rId809" display="https://twitter.com/#!/nzz/status/1381639560824754186"/>
    <hyperlink ref="V488" r:id="rId810" display="https://twitter.com/#!/007_what_else/status/1382742820725874693"/>
    <hyperlink ref="V489" r:id="rId811" display="https://twitter.com/#!/cee_spectacles/status/1382746999204806660"/>
    <hyperlink ref="V490" r:id="rId812" display="https://twitter.com/#!/ninubinu/status/1382774125849157634"/>
    <hyperlink ref="V491" r:id="rId813" display="https://twitter.com/#!/sofami_repe/status/1382783890062999552"/>
    <hyperlink ref="V492" r:id="rId814" display="https://twitter.com/#!/sofami_repe/status/1382783890062999552"/>
    <hyperlink ref="V493" r:id="rId815" display="https://twitter.com/#!/kathrinbertschy/status/1382793666213842948"/>
    <hyperlink ref="V494" r:id="rId816" display="https://twitter.com/#!/kathrinbertschy/status/1382793666213842948"/>
    <hyperlink ref="V495" r:id="rId817" display="https://twitter.com/#!/vancreutzfeldt/status/1382802227966980116"/>
    <hyperlink ref="V496" r:id="rId818" display="https://twitter.com/#!/shv_fssf/status/1382940412889948160"/>
    <hyperlink ref="V497" r:id="rId819" display="https://twitter.com/#!/alescha02/status/1382968007354429442"/>
    <hyperlink ref="V498" r:id="rId820" display="https://twitter.com/#!/chruezlinge/status/1382971424902627331"/>
    <hyperlink ref="V499" r:id="rId821" display="https://twitter.com/#!/reinhard481/status/1382974915276525568"/>
    <hyperlink ref="V500" r:id="rId822" display="https://twitter.com/#!/lukasvbuerkli/status/1382989888409251841"/>
    <hyperlink ref="V501" r:id="rId823" display="https://twitter.com/#!/actaveritas/status/1383011008541822979"/>
    <hyperlink ref="V502" r:id="rId824" display="https://twitter.com/#!/dboppch/status/1383024494407737349"/>
    <hyperlink ref="V503" r:id="rId825" display="https://twitter.com/#!/bundesrat_ch/status/1382316299175522305"/>
    <hyperlink ref="V504" r:id="rId826" display="https://twitter.com/#!/swiesandraa/status/1383029234256510982"/>
    <hyperlink ref="V505" r:id="rId827" display="https://twitter.com/#!/bundeshaus_bern/status/1380404490889662467"/>
    <hyperlink ref="V506" r:id="rId828" display="https://twitter.com/#!/bundeshaus_bern/status/1380404491896299523"/>
    <hyperlink ref="V507" r:id="rId829" display="https://twitter.com/#!/bundeshaus_bern/status/1380404492911341570"/>
    <hyperlink ref="V508" r:id="rId830" display="https://twitter.com/#!/bundeshaus_bern/status/1380419742897373184"/>
    <hyperlink ref="V509" r:id="rId831" display="https://twitter.com/#!/bundeshaus_bern/status/1380452452705525763"/>
    <hyperlink ref="V510" r:id="rId832" display="https://twitter.com/#!/bundeshaus_bern/status/1380512329268269061"/>
    <hyperlink ref="V511" r:id="rId833" display="https://twitter.com/#!/bundeshaus_bern/status/1380527174436843521"/>
    <hyperlink ref="V512" r:id="rId834" display="https://twitter.com/#!/bundeshaus_bern/status/1380527175808344071"/>
    <hyperlink ref="V513" r:id="rId835" display="https://twitter.com/#!/bundeshaus_bern/status/1380542025779404800"/>
    <hyperlink ref="V514" r:id="rId836" display="https://twitter.com/#!/bundeshaus_bern/status/1381547654300065792"/>
    <hyperlink ref="V515" r:id="rId837" display="https://twitter.com/#!/bundeshaus_bern/status/1381577472760635394"/>
    <hyperlink ref="V516" r:id="rId838" display="https://twitter.com/#!/bundeshaus_bern/status/1381577473880596484"/>
    <hyperlink ref="V517" r:id="rId839" display="https://twitter.com/#!/bundeshaus_bern/status/1381863610285129728"/>
    <hyperlink ref="V518" r:id="rId840" display="https://twitter.com/#!/bundeshaus_bern/status/1381878581295415298"/>
    <hyperlink ref="V519" r:id="rId841" display="https://twitter.com/#!/bundeshaus_bern/status/1381893808036585474"/>
    <hyperlink ref="V520" r:id="rId842" display="https://twitter.com/#!/bundeshaus_bern/status/1381893813258444803"/>
    <hyperlink ref="V521" r:id="rId843" display="https://twitter.com/#!/bundeshaus_bern/status/1381938605535334400"/>
    <hyperlink ref="V522" r:id="rId844" display="https://twitter.com/#!/bundeshaus_bern/status/1381953705046462465"/>
    <hyperlink ref="V523" r:id="rId845" display="https://twitter.com/#!/bundeshaus_bern/status/1381969182099603473"/>
    <hyperlink ref="V524" r:id="rId846" display="https://twitter.com/#!/bundeshaus_bern/status/1381969183269736448"/>
    <hyperlink ref="V525" r:id="rId847" display="https://twitter.com/#!/bundeshaus_bern/status/1382240467782279171"/>
    <hyperlink ref="V526" r:id="rId848" display="https://twitter.com/#!/bundeshaus_bern/status/1382240469061488642"/>
    <hyperlink ref="V527" r:id="rId849" display="https://twitter.com/#!/bundeshaus_bern/status/1382240470441418752"/>
    <hyperlink ref="V528" r:id="rId850" display="https://twitter.com/#!/bundeshaus_bern/status/1382264001397100544"/>
    <hyperlink ref="V529" r:id="rId851" display="https://twitter.com/#!/bundeshaus_bern/status/1382264002500202496"/>
    <hyperlink ref="V530" r:id="rId852" display="https://twitter.com/#!/bundeshaus_bern/status/1382264003628453889"/>
    <hyperlink ref="V531" r:id="rId853" display="https://twitter.com/#!/bundeshaus_bern/status/1382264004681224194"/>
    <hyperlink ref="V532" r:id="rId854" display="https://twitter.com/#!/bundeshaus_bern/status/1382264005834641409"/>
    <hyperlink ref="V533" r:id="rId855" display="https://twitter.com/#!/bundeshaus_bern/status/1382264006853861381"/>
    <hyperlink ref="V534" r:id="rId856" display="https://twitter.com/#!/bundeshaus_bern/status/1382264007923433476"/>
    <hyperlink ref="V535" r:id="rId857" display="https://twitter.com/#!/bundeshaus_bern/status/1382264008946839552"/>
    <hyperlink ref="V536" r:id="rId858" display="https://twitter.com/#!/bundeshaus_bern/status/1382279475551903751"/>
    <hyperlink ref="V537" r:id="rId859" display="https://twitter.com/#!/bundeshaus_bern/status/1382279477007327242"/>
    <hyperlink ref="V538" r:id="rId860" display="https://twitter.com/#!/bundeshaus_bern/status/1382339631249723397"/>
    <hyperlink ref="V539" r:id="rId861" display="https://twitter.com/#!/bundeshaus_bern/status/1382339632424050697"/>
    <hyperlink ref="V540" r:id="rId862" display="https://twitter.com/#!/bundeshaus_bern/status/1382610280488718337"/>
    <hyperlink ref="V541" r:id="rId863" display="https://twitter.com/#!/bundeshaus_bern/status/1382625378657718274"/>
    <hyperlink ref="V542" r:id="rId864" display="https://twitter.com/#!/bundeshaus_bern/status/1382625379806965761"/>
    <hyperlink ref="V543" r:id="rId865" display="https://twitter.com/#!/bundeshaus_bern/status/1382640731337105410"/>
    <hyperlink ref="V544" r:id="rId866" display="https://twitter.com/#!/bundeshaus_bern/status/1382655703416926212"/>
    <hyperlink ref="V545" r:id="rId867" display="https://twitter.com/#!/bundeshaus_bern/status/1382686414689619970"/>
    <hyperlink ref="V546" r:id="rId868" display="https://twitter.com/#!/bundeshaus_bern/status/1382686415763304448"/>
    <hyperlink ref="V547" r:id="rId869" display="https://twitter.com/#!/bundeshaus_bern/status/1382716603989590018"/>
    <hyperlink ref="V548" r:id="rId870" display="https://twitter.com/#!/bundeshaus_bern/status/1382716605377900548"/>
    <hyperlink ref="V549" r:id="rId871" display="https://twitter.com/#!/bundeshaus_bern/status/1382806444471242753"/>
    <hyperlink ref="V550" r:id="rId872" display="https://twitter.com/#!/bundeshaus_bern/status/1382956061955551233"/>
    <hyperlink ref="V551" r:id="rId873" display="https://twitter.com/#!/bundeshaus_bern/status/1382956063058628613"/>
    <hyperlink ref="V552" r:id="rId874" display="https://twitter.com/#!/bundeshaus_bern/status/1383031300362096643"/>
    <hyperlink ref="V553" r:id="rId875" display="https://twitter.com/#!/ladina_kirchen/status/1382815495393525766"/>
    <hyperlink ref="V554" r:id="rId876" display="https://twitter.com/#!/fwasserfallen/status/1383044810022518786"/>
    <hyperlink ref="V555" r:id="rId877" display="https://twitter.com/#!/diefeministen/status/1381916793585995776"/>
    <hyperlink ref="V556" r:id="rId878" display="https://twitter.com/#!/sophieachermann/status/1381923078943473664"/>
    <hyperlink ref="V557" r:id="rId879" display="https://twitter.com/#!/alliance_f/status/1381917595960508419"/>
    <hyperlink ref="V558" r:id="rId880" display="https://twitter.com/#!/sophieachermann/status/1381974729809100802"/>
    <hyperlink ref="V559" r:id="rId881" display="https://twitter.com/#!/alliance_f/status/1381972938421792772"/>
    <hyperlink ref="V560" r:id="rId882" display="https://twitter.com/#!/sophieachermann/status/1380866815233040384"/>
    <hyperlink ref="V561" r:id="rId883" display="https://twitter.com/#!/sophieachermann/status/1381494618727063554"/>
    <hyperlink ref="V562" r:id="rId884" display="https://twitter.com/#!/sophieachermann/status/1381923078943473664"/>
    <hyperlink ref="V563" r:id="rId885" display="https://twitter.com/#!/sophieachermann/status/1381974729809100802"/>
    <hyperlink ref="V564" r:id="rId886" display="https://twitter.com/#!/sophieachermann/status/1382594267965759491"/>
    <hyperlink ref="V565" r:id="rId887" display="https://twitter.com/#!/mayagraf_bl/status/1381527111631011840"/>
    <hyperlink ref="V566" r:id="rId888" display="https://twitter.com/#!/alliance_f/status/1381489934310211584"/>
    <hyperlink ref="V567" r:id="rId889" display="https://twitter.com/#!/alliancef_fr/status/1381916526593384448"/>
    <hyperlink ref="V568" r:id="rId890" display="https://twitter.com/#!/mayagraf_bl/status/1381527111631011840"/>
    <hyperlink ref="V569" r:id="rId891" display="https://twitter.com/#!/mayagraf_bl/status/1382216041720348673"/>
    <hyperlink ref="V570" r:id="rId892" display="https://twitter.com/#!/mayagraf_bl/status/1382260073909608451"/>
    <hyperlink ref="V571" r:id="rId893" display="https://twitter.com/#!/mayagraf_bl/status/1382690677725786117"/>
    <hyperlink ref="V572" r:id="rId894" display="https://twitter.com/#!/mayagraf_bl/status/1382690677725786117"/>
    <hyperlink ref="V573" r:id="rId895" display="https://twitter.com/#!/alliance_f/status/1382212577585987586"/>
    <hyperlink ref="V574" r:id="rId896" display="https://twitter.com/#!/alliancef_fr/status/1382216822221647872"/>
    <hyperlink ref="V575" r:id="rId897" display="https://twitter.com/#!/nadinejurgensen/status/1382585993895817219"/>
    <hyperlink ref="V576" r:id="rId898" display="https://twitter.com/#!/alliance_f/status/1382581818197741568"/>
    <hyperlink ref="V577" r:id="rId899" display="https://twitter.com/#!/alliancef_fr/status/1382584312797757440"/>
    <hyperlink ref="V578" r:id="rId900" display="https://twitter.com/#!/alliancef_fr/status/1380454482845310977"/>
    <hyperlink ref="V579" r:id="rId901" display="https://twitter.com/#!/alliancef_fr/status/1383048663224754188"/>
    <hyperlink ref="V580" r:id="rId902" display="https://twitter.com/#!/schubrun/status/1383059071411097602"/>
    <hyperlink ref="V581" r:id="rId903" display="https://twitter.com/#!/schubrun/status/1383059071411097602"/>
    <hyperlink ref="V582" r:id="rId904" display="https://twitter.com/#!/alliance_f/status/1380453120455639040"/>
    <hyperlink ref="V583" r:id="rId905" display="https://twitter.com/#!/alliance_f/status/1380851949151657989"/>
    <hyperlink ref="V584" r:id="rId906" display="https://twitter.com/#!/alliance_f/status/1383047147877195776"/>
    <hyperlink ref="V585" r:id="rId907" display="https://twitter.com/#!/lifeki78/status/1383069385867325441"/>
    <hyperlink ref="V586" r:id="rId908" display="https://twitter.com/#!/zwei_bein/status/1382361367307546625"/>
    <hyperlink ref="V587" r:id="rId909" display="https://twitter.com/#!/zwei_bein/status/1382992234912608258"/>
    <hyperlink ref="V588" r:id="rId910" display="https://twitter.com/#!/flug521/status/1383003604626374659"/>
    <hyperlink ref="V589" r:id="rId911" display="https://twitter.com/#!/mxpx1981/status/1383072306902278149"/>
    <hyperlink ref="V590" r:id="rId912" display="https://twitter.com/#!/mxpx1981/status/1383072306902278149"/>
    <hyperlink ref="V591" r:id="rId913" display="https://twitter.com/#!/mxpx1981/status/1383072306902278149"/>
    <hyperlink ref="V592" r:id="rId914" display="https://twitter.com/#!/mxpx1981/status/1383072306902278149"/>
    <hyperlink ref="V593" r:id="rId915" display="https://twitter.com/#!/charlyeinstein/status/1383076382767521796"/>
    <hyperlink ref="V594" r:id="rId916" display="https://twitter.com/#!/charlyeinstein/status/1383076382767521796"/>
    <hyperlink ref="V595" r:id="rId917" display="https://twitter.com/#!/flug521/status/1383071846938124288"/>
    <hyperlink ref="V596" r:id="rId918" display="https://twitter.com/#!/bittereslachen/status/1383080500248641558"/>
    <hyperlink ref="V597" r:id="rId919" display="https://twitter.com/#!/bittereslachen/status/1383080500248641558"/>
    <hyperlink ref="V598" r:id="rId920" display="https://twitter.com/#!/christineloriol/status/1382738880542220291"/>
    <hyperlink ref="V599" r:id="rId921" display="https://twitter.com/#!/christineloriol/status/1382738880542220291"/>
    <hyperlink ref="V600" r:id="rId922" display="https://twitter.com/#!/andreaschaelch1/status/1382898315893866497"/>
    <hyperlink ref="V601" r:id="rId923" display="https://twitter.com/#!/andreaschaelch1/status/1383102525558169602"/>
    <hyperlink ref="V602" r:id="rId924" display="https://twitter.com/#!/andreaschaelch1/status/1383102525558169602"/>
    <hyperlink ref="V603" r:id="rId925" display="https://twitter.com/#!/andresyvonne/status/1382365528757518336"/>
    <hyperlink ref="V604" r:id="rId926" display="https://twitter.com/#!/andresyvonne/status/1383109613898366978"/>
    <hyperlink ref="V605" r:id="rId927" display="https://twitter.com/#!/andresyvonne/status/1383109613898366978"/>
    <hyperlink ref="V606" r:id="rId928" display="https://twitter.com/#!/andresyvonne/status/1383109613898366978"/>
    <hyperlink ref="V607" r:id="rId929" display="https://twitter.com/#!/andresyvonne/status/1383109613898366978"/>
    <hyperlink ref="V608" r:id="rId930" display="https://twitter.com/#!/martin_mader_63/status/1381343654346907651"/>
    <hyperlink ref="V609" r:id="rId931" display="https://twitter.com/#!/martin_mader_63/status/1381664159272726532"/>
    <hyperlink ref="V610" r:id="rId932" display="https://twitter.com/#!/hrsuit/status/1381572933265588231"/>
    <hyperlink ref="V611" r:id="rId933" display="https://twitter.com/#!/1_airdefender/status/1381985971357507587"/>
    <hyperlink ref="V612" r:id="rId934" display="https://twitter.com/#!/lisawitzig55/status/1381844222265987072"/>
    <hyperlink ref="V613" r:id="rId935" display="https://twitter.com/#!/lisawitzig55/status/1381987042079477763"/>
    <hyperlink ref="V614" r:id="rId936" display="https://twitter.com/#!/hrsuit/status/1381987300792492038"/>
    <hyperlink ref="V615" r:id="rId937" display="https://twitter.com/#!/hrsuit/status/1381987300792492038"/>
    <hyperlink ref="V616" r:id="rId938" display="https://twitter.com/#!/feusl/status/1381995438488829961"/>
    <hyperlink ref="V617" r:id="rId939" display="https://twitter.com/#!/hrsuit/status/1382014957810765828"/>
    <hyperlink ref="V618" r:id="rId940" display="https://twitter.com/#!/hrsuit/status/1381223327704965125"/>
    <hyperlink ref="V619" r:id="rId941" display="https://twitter.com/#!/hrsuit/status/1381223327704965125"/>
    <hyperlink ref="V620" r:id="rId942" display="https://twitter.com/#!/hrsuit/status/1381223327704965125"/>
    <hyperlink ref="V621" r:id="rId943" display="https://twitter.com/#!/hrsuit/status/1381680906109337610"/>
    <hyperlink ref="V622" r:id="rId944" display="https://twitter.com/#!/hrsuit/status/1381699539959177221"/>
    <hyperlink ref="V623" r:id="rId945" display="https://twitter.com/#!/hrsuit/status/1383112379043561475"/>
    <hyperlink ref="V624" r:id="rId946" display="https://twitter.com/#!/hrsuit/status/1383112379043561475"/>
    <hyperlink ref="V625" r:id="rId947" display="https://twitter.com/#!/hrsuit/status/1383112379043561475"/>
    <hyperlink ref="V626" r:id="rId948" display="https://twitter.com/#!/hrsuit/status/1383112379043561475"/>
    <hyperlink ref="V627" r:id="rId949" display="https://twitter.com/#!/cowaser/status/1383084752073326592"/>
    <hyperlink ref="V628" r:id="rId950" display="https://twitter.com/#!/thinktwice_gell/status/1383113856780804101"/>
    <hyperlink ref="V629" r:id="rId951" display="https://twitter.com/#!/cowaser/status/1383084752073326592"/>
    <hyperlink ref="V630" r:id="rId952" display="https://twitter.com/#!/thinktwice_gell/status/1383113856780804101"/>
    <hyperlink ref="V631" r:id="rId953" display="https://twitter.com/#!/thinktwice_gell/status/1383113856780804101"/>
    <hyperlink ref="V632" r:id="rId954" display="https://twitter.com/#!/danieleulrich/status/1383141785065697284"/>
    <hyperlink ref="V633" r:id="rId955" display="https://twitter.com/#!/freakpants/status/1383143702005231617"/>
    <hyperlink ref="V634" r:id="rId956" display="https://twitter.com/#!/hazanirayidfada/status/1381969367047446536"/>
    <hyperlink ref="V635" r:id="rId957" display="https://twitter.com/#!/hazanirayidfada/status/1383103238036197376"/>
    <hyperlink ref="V636" r:id="rId958" display="https://twitter.com/#!/hazanirayidfada/status/1383103238036197376"/>
    <hyperlink ref="V637" r:id="rId959" display="https://twitter.com/#!/freakpants/status/1383143702005231617"/>
    <hyperlink ref="V638" r:id="rId960" display="https://twitter.com/#!/freakpants/status/1383143702005231617"/>
    <hyperlink ref="V639" r:id="rId961" display="https://twitter.com/#!/patwittmer/status/1381609629667500035"/>
    <hyperlink ref="V640" r:id="rId962" display="https://twitter.com/#!/rosmarietoggwe1/status/1381694564734484480"/>
    <hyperlink ref="V641" r:id="rId963" display="https://twitter.com/#!/rosmarietoggwe1/status/1381327627135373313"/>
    <hyperlink ref="V642" r:id="rId964" display="https://twitter.com/#!/rosmarietoggwe1/status/1381327627135373313"/>
    <hyperlink ref="V643" r:id="rId965" display="https://twitter.com/#!/rosmarietoggwe1/status/1381327627135373313"/>
    <hyperlink ref="V644" r:id="rId966" display="https://twitter.com/#!/rosmarietoggwe1/status/1381679096892100609"/>
    <hyperlink ref="V645" r:id="rId967" display="https://twitter.com/#!/rosmarietoggwe1/status/1383162216862650374"/>
    <hyperlink ref="V646" r:id="rId968" display="https://twitter.com/#!/rosmarietoggwe1/status/1383162216862650374"/>
    <hyperlink ref="V647" r:id="rId969" display="https://twitter.com/#!/rosmarietoggwe1/status/1383162216862650374"/>
    <hyperlink ref="V648" r:id="rId970" display="https://twitter.com/#!/rosmarietoggwe1/status/1383162216862650374"/>
    <hyperlink ref="V649" r:id="rId971" display="https://twitter.com/#!/ogimichael/status/1382607233616388102"/>
    <hyperlink ref="V650" r:id="rId972" display="https://twitter.com/#!/ogimichael/status/1383181259510317057"/>
    <hyperlink ref="V651" r:id="rId973" display="https://twitter.com/#!/thomas_aeschi/status/1381222084853047307"/>
    <hyperlink ref="V652" r:id="rId974" display="https://twitter.com/#!/thomas_aeschi/status/1383096417359691784"/>
    <hyperlink ref="V653" r:id="rId975" display="https://twitter.com/#!/alp_trader/status/1383197995596967938"/>
    <hyperlink ref="V654" r:id="rId976" display="https://twitter.com/#!/thomas_aeschi/status/1381222084853047307"/>
    <hyperlink ref="V655" r:id="rId977" display="https://twitter.com/#!/thomas_aeschi/status/1383096417359691784"/>
    <hyperlink ref="V656" r:id="rId978" display="https://twitter.com/#!/alp_trader/status/1383197995596967938"/>
    <hyperlink ref="V657" r:id="rId979" display="https://twitter.com/#!/thomas_aeschi/status/1383096417359691784"/>
    <hyperlink ref="V658" r:id="rId980" display="https://twitter.com/#!/alp_trader/status/1383197995596967938"/>
    <hyperlink ref="V659" r:id="rId981" display="https://twitter.com/#!/thomas_aeschi/status/1381678863961501696"/>
    <hyperlink ref="V660" r:id="rId982" display="https://twitter.com/#!/alp_trader/status/1383197995596967938"/>
    <hyperlink ref="V661" r:id="rId983" display="https://twitter.com/#!/mbaerlocher/status/1382586180257071106"/>
    <hyperlink ref="V662" r:id="rId984" display="https://twitter.com/#!/nau_live/status/1382588535207821312"/>
    <hyperlink ref="V663" r:id="rId985" display="https://twitter.com/#!/nau_live/status/1380460135676575747"/>
    <hyperlink ref="V664" r:id="rId986" display="https://twitter.com/#!/nau_live/status/1380568512368930821"/>
    <hyperlink ref="V665" r:id="rId987" display="https://twitter.com/#!/nau_live/status/1380785213568118784"/>
    <hyperlink ref="V666" r:id="rId988" display="https://twitter.com/#!/nau_live/status/1380835240596414464"/>
    <hyperlink ref="V667" r:id="rId989" display="https://twitter.com/#!/nau_live/status/1381216134687416323"/>
    <hyperlink ref="V668" r:id="rId990" display="https://twitter.com/#!/nau_live/status/1381295769634885632"/>
    <hyperlink ref="V669" r:id="rId991" display="https://twitter.com/#!/nau_live/status/1381599717415616514"/>
    <hyperlink ref="V670" r:id="rId992" display="https://twitter.com/#!/nau_live/status/1381625303840215041"/>
    <hyperlink ref="V671" r:id="rId993" display="https://twitter.com/#!/nau_live/status/1381655407899316225"/>
    <hyperlink ref="V672" r:id="rId994" display="https://twitter.com/#!/nau_live/status/1381682495696076801"/>
    <hyperlink ref="V673" r:id="rId995" display="https://twitter.com/#!/nau_live/status/1381876887304163328"/>
    <hyperlink ref="V674" r:id="rId996" display="https://twitter.com/#!/nau_live/status/1382018452248989697"/>
    <hyperlink ref="V675" r:id="rId997" display="https://twitter.com/#!/nau_live/status/1382192904010145793"/>
    <hyperlink ref="V676" r:id="rId998" display="https://twitter.com/#!/nau_live/status/1382349833474867200"/>
    <hyperlink ref="V677" r:id="rId999" display="https://twitter.com/#!/nau_live/status/1382577684509769731"/>
    <hyperlink ref="V678" r:id="rId1000" display="https://twitter.com/#!/nau_live/status/1382604486892531715"/>
    <hyperlink ref="V679" r:id="rId1001" display="https://twitter.com/#!/nau_live/status/1382695418476265484"/>
    <hyperlink ref="V680" r:id="rId1002" display="https://twitter.com/#!/nau_live/status/1382754832017199107"/>
    <hyperlink ref="V681" r:id="rId1003" display="https://twitter.com/#!/nau_live/status/1383080889278681088"/>
    <hyperlink ref="V682" r:id="rId1004" display="https://twitter.com/#!/nau_live/status/1383286567188398083"/>
    <hyperlink ref="V683" r:id="rId1005" display="https://twitter.com/#!/schutzmaskenka1/status/1381865989474689025"/>
    <hyperlink ref="V684" r:id="rId1006" display="https://twitter.com/#!/schutzmaskenka1/status/1383287858023178242"/>
    <hyperlink ref="V685" r:id="rId1007" display="https://twitter.com/#!/christineloriol/status/1383102172678787076"/>
    <hyperlink ref="V686" r:id="rId1008" display="https://twitter.com/#!/romanambuehl/status/1383297727874826241"/>
    <hyperlink ref="V687" r:id="rId1009" display="https://twitter.com/#!/christineloriol/status/1382740577234653185"/>
    <hyperlink ref="V688" r:id="rId1010" display="https://twitter.com/#!/romanambuehl/status/1383297727874826241"/>
    <hyperlink ref="V689" r:id="rId1011" display="https://twitter.com/#!/castlemead/status/1383298662801965057"/>
    <hyperlink ref="V690" r:id="rId1012" display="https://twitter.com/#!/castlemead/status/1383298662801965057"/>
    <hyperlink ref="V691" r:id="rId1013" display="https://twitter.com/#!/castlemead/status/1383298662801965057"/>
    <hyperlink ref="V692" r:id="rId1014" display="https://twitter.com/#!/bab_berlin/status/1383311351255166986"/>
    <hyperlink ref="V693" r:id="rId1015" display="https://twitter.com/#!/zh_city/status/1383330051374997506"/>
    <hyperlink ref="V694" r:id="rId1016" display="https://twitter.com/#!/zh_city/status/1383330051374997506"/>
    <hyperlink ref="V695" r:id="rId1017" display="https://twitter.com/#!/zh_city/status/1383330051374997506"/>
  </hyperlinks>
  <printOptions/>
  <pageMargins left="0.7" right="0.7" top="0.75" bottom="0.75" header="0.3" footer="0.3"/>
  <pageSetup horizontalDpi="600" verticalDpi="600" orientation="portrait" r:id="rId1021"/>
  <legacyDrawing r:id="rId1019"/>
  <tableParts>
    <tablePart r:id="rId102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446"/>
  <sheetViews>
    <sheetView tabSelected="1" workbookViewId="0" topLeftCell="A1">
      <pane xSplit="1" ySplit="2" topLeftCell="B68" activePane="bottomRight" state="frozen"/>
      <selection pane="topRight" activeCell="B1" sqref="B1"/>
      <selection pane="bottomLeft" activeCell="A3" sqref="A3"/>
      <selection pane="bottomRight" activeCell="A2" sqref="A2:BA2"/>
    </sheetView>
  </sheetViews>
  <sheetFormatPr defaultColWidth="8.8515625" defaultRowHeight="15"/>
  <cols>
    <col min="1" max="1" width="14.710937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3"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0.7109375" style="3" customWidth="1"/>
    <col min="32" max="32" width="11.140625" style="3" customWidth="1"/>
    <col min="33" max="33" width="9.140625" style="3" customWidth="1"/>
    <col min="34" max="34" width="10.7109375" style="3" customWidth="1"/>
    <col min="35" max="35" width="16.57421875" style="0" customWidth="1"/>
    <col min="36" max="36" width="9.8515625" style="0" customWidth="1"/>
    <col min="37" max="37" width="10.28125" style="0" customWidth="1"/>
    <col min="38" max="38" width="7.00390625" style="0" customWidth="1"/>
    <col min="39" max="39" width="7.7109375" style="0" customWidth="1"/>
    <col min="40" max="40" width="15.28125" style="0" customWidth="1"/>
    <col min="41" max="42" width="15.00390625" style="0" customWidth="1"/>
    <col min="43" max="43" width="14.28125" style="0" customWidth="1"/>
    <col min="44" max="44" width="16.00390625" style="0" bestFit="1" customWidth="1"/>
    <col min="45" max="45" width="17.7109375" style="0" bestFit="1" customWidth="1"/>
    <col min="46" max="46" width="16.28125" style="0" bestFit="1" customWidth="1"/>
    <col min="47" max="47" width="17.7109375" style="0" bestFit="1" customWidth="1"/>
    <col min="48" max="48" width="16.421875" style="0" bestFit="1" customWidth="1"/>
    <col min="49" max="49" width="17.7109375" style="0" bestFit="1" customWidth="1"/>
    <col min="50" max="50" width="16.00390625" style="0" bestFit="1" customWidth="1"/>
    <col min="51" max="51" width="17.7109375" style="0" bestFit="1" customWidth="1"/>
    <col min="52" max="52" width="17.8515625" style="0" bestFit="1" customWidth="1"/>
    <col min="53" max="53" width="18.0039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55" ht="47.4" customHeight="1">
      <c r="A2" s="11" t="s">
        <v>5</v>
      </c>
      <c r="B2" t="s">
        <v>4383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169</v>
      </c>
      <c r="AB2" s="11" t="s">
        <v>12</v>
      </c>
      <c r="AC2" s="11" t="s">
        <v>38</v>
      </c>
      <c r="AD2" s="8" t="s">
        <v>26</v>
      </c>
      <c r="AE2" s="13" t="s">
        <v>2290</v>
      </c>
      <c r="AF2" s="13" t="s">
        <v>2291</v>
      </c>
      <c r="AG2" s="13" t="s">
        <v>2292</v>
      </c>
      <c r="AH2" s="13" t="s">
        <v>2293</v>
      </c>
      <c r="AI2" s="13" t="s">
        <v>2294</v>
      </c>
      <c r="AJ2" s="13" t="s">
        <v>2295</v>
      </c>
      <c r="AK2" s="13" t="s">
        <v>2296</v>
      </c>
      <c r="AL2" s="13" t="s">
        <v>2297</v>
      </c>
      <c r="AM2" s="13" t="s">
        <v>2298</v>
      </c>
      <c r="AN2" s="13" t="s">
        <v>2299</v>
      </c>
      <c r="AO2" s="13" t="s">
        <v>2300</v>
      </c>
      <c r="AP2" s="13" t="s">
        <v>2301</v>
      </c>
      <c r="AQ2" s="13" t="s">
        <v>2302</v>
      </c>
      <c r="AR2" s="102" t="s">
        <v>4432</v>
      </c>
      <c r="AS2" s="102" t="s">
        <v>4454</v>
      </c>
      <c r="AT2" s="102" t="s">
        <v>4458</v>
      </c>
      <c r="AU2" s="102" t="s">
        <v>4465</v>
      </c>
      <c r="AV2" s="102" t="s">
        <v>4468</v>
      </c>
      <c r="AW2" s="102" t="s">
        <v>4477</v>
      </c>
      <c r="AX2" s="102" t="s">
        <v>4481</v>
      </c>
      <c r="AY2" s="102" t="s">
        <v>4706</v>
      </c>
      <c r="AZ2" s="102" t="s">
        <v>4744</v>
      </c>
      <c r="BA2" s="102" t="s">
        <v>4957</v>
      </c>
      <c r="BB2" s="3"/>
      <c r="BC2" s="3"/>
    </row>
    <row r="3" spans="1:55" ht="34.05" customHeight="1">
      <c r="A3" s="63" t="s">
        <v>188</v>
      </c>
      <c r="C3" s="64"/>
      <c r="D3" s="64"/>
      <c r="E3" s="65"/>
      <c r="F3" s="67"/>
      <c r="G3" s="99" t="s">
        <v>3051</v>
      </c>
      <c r="H3" s="64"/>
      <c r="I3" s="68"/>
      <c r="J3" s="69"/>
      <c r="K3" s="69"/>
      <c r="L3" s="68" t="s">
        <v>3930</v>
      </c>
      <c r="M3" s="72"/>
      <c r="N3" s="73">
        <v>5044.13818359375</v>
      </c>
      <c r="O3" s="73">
        <v>2107.227294921875</v>
      </c>
      <c r="P3" s="74"/>
      <c r="Q3" s="75"/>
      <c r="R3" s="75"/>
      <c r="S3" s="48"/>
      <c r="T3" s="48">
        <v>0</v>
      </c>
      <c r="U3" s="48">
        <v>1</v>
      </c>
      <c r="V3" s="49">
        <v>0</v>
      </c>
      <c r="W3" s="49">
        <v>0.166667</v>
      </c>
      <c r="X3" s="49">
        <v>0</v>
      </c>
      <c r="Y3" s="49">
        <v>0.701754</v>
      </c>
      <c r="Z3" s="49">
        <v>0</v>
      </c>
      <c r="AA3" s="49">
        <v>0</v>
      </c>
      <c r="AB3" s="70">
        <v>3</v>
      </c>
      <c r="AC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 s="71"/>
      <c r="AE3" s="77">
        <v>50</v>
      </c>
      <c r="AF3" s="77">
        <v>15</v>
      </c>
      <c r="AG3" s="77">
        <v>1593</v>
      </c>
      <c r="AH3" s="77">
        <v>203</v>
      </c>
      <c r="AI3" s="77"/>
      <c r="AJ3" s="77" t="s">
        <v>2303</v>
      </c>
      <c r="AK3" s="77" t="s">
        <v>2691</v>
      </c>
      <c r="AL3" s="77"/>
      <c r="AM3" s="77"/>
      <c r="AN3" s="79">
        <v>43609.81891203704</v>
      </c>
      <c r="AO3" s="77" t="s">
        <v>3485</v>
      </c>
      <c r="AP3" s="82" t="s">
        <v>3486</v>
      </c>
      <c r="AQ3" s="77" t="s">
        <v>66</v>
      </c>
      <c r="AR3" s="48" t="s">
        <v>954</v>
      </c>
      <c r="AS3" s="48" t="s">
        <v>954</v>
      </c>
      <c r="AT3" s="48" t="s">
        <v>1169</v>
      </c>
      <c r="AU3" s="48" t="s">
        <v>1169</v>
      </c>
      <c r="AV3" s="48"/>
      <c r="AW3" s="48"/>
      <c r="AX3" s="103" t="s">
        <v>4482</v>
      </c>
      <c r="AY3" s="103" t="s">
        <v>4482</v>
      </c>
      <c r="AZ3" s="103" t="s">
        <v>4745</v>
      </c>
      <c r="BA3" s="103" t="s">
        <v>4745</v>
      </c>
      <c r="BB3" s="3"/>
      <c r="BC3" s="3"/>
    </row>
    <row r="4" spans="1:58" ht="34.05" customHeight="1">
      <c r="A4" s="63" t="s">
        <v>523</v>
      </c>
      <c r="C4" s="64"/>
      <c r="D4" s="64"/>
      <c r="E4" s="65"/>
      <c r="F4" s="67"/>
      <c r="G4" s="99" t="s">
        <v>3052</v>
      </c>
      <c r="H4" s="64"/>
      <c r="I4" s="68"/>
      <c r="J4" s="69"/>
      <c r="K4" s="69"/>
      <c r="L4" s="68" t="s">
        <v>3931</v>
      </c>
      <c r="M4" s="72"/>
      <c r="N4" s="73">
        <v>4830.47607421875</v>
      </c>
      <c r="O4" s="73">
        <v>1838.894287109375</v>
      </c>
      <c r="P4" s="74"/>
      <c r="Q4" s="75"/>
      <c r="R4" s="75"/>
      <c r="S4" s="85"/>
      <c r="T4" s="48">
        <v>2</v>
      </c>
      <c r="U4" s="48">
        <v>0</v>
      </c>
      <c r="V4" s="49">
        <v>4</v>
      </c>
      <c r="W4" s="49">
        <v>0.25</v>
      </c>
      <c r="X4" s="49">
        <v>0</v>
      </c>
      <c r="Y4" s="49">
        <v>1.298244</v>
      </c>
      <c r="Z4" s="49">
        <v>0</v>
      </c>
      <c r="AA4" s="49">
        <v>0</v>
      </c>
      <c r="AB4" s="70">
        <v>4</v>
      </c>
      <c r="AC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 s="71"/>
      <c r="AE4" s="77">
        <v>1033</v>
      </c>
      <c r="AF4" s="77">
        <v>261181</v>
      </c>
      <c r="AG4" s="77">
        <v>101995</v>
      </c>
      <c r="AH4" s="77">
        <v>2693</v>
      </c>
      <c r="AI4" s="77"/>
      <c r="AJ4" s="77" t="s">
        <v>2304</v>
      </c>
      <c r="AK4" s="77" t="s">
        <v>2692</v>
      </c>
      <c r="AL4" s="82" t="s">
        <v>2856</v>
      </c>
      <c r="AM4" s="77"/>
      <c r="AN4" s="79">
        <v>39876.61483796296</v>
      </c>
      <c r="AO4" s="77" t="s">
        <v>3485</v>
      </c>
      <c r="AP4" s="82" t="s">
        <v>3487</v>
      </c>
      <c r="AQ4" s="77" t="s">
        <v>65</v>
      </c>
      <c r="AR4" s="48"/>
      <c r="AS4" s="48"/>
      <c r="AT4" s="48"/>
      <c r="AU4" s="48"/>
      <c r="AV4" s="48"/>
      <c r="AW4" s="48"/>
      <c r="AX4" s="48"/>
      <c r="AY4" s="48"/>
      <c r="AZ4" s="48"/>
      <c r="BA4" s="48"/>
      <c r="BB4" s="2"/>
      <c r="BC4" s="3"/>
      <c r="BD4" s="3"/>
      <c r="BE4" s="3"/>
      <c r="BF4" s="3"/>
    </row>
    <row r="5" spans="1:58" ht="34.05" customHeight="1">
      <c r="A5" s="63" t="s">
        <v>189</v>
      </c>
      <c r="C5" s="64"/>
      <c r="D5" s="64"/>
      <c r="E5" s="65"/>
      <c r="F5" s="67"/>
      <c r="G5" s="99" t="s">
        <v>3053</v>
      </c>
      <c r="H5" s="64"/>
      <c r="I5" s="68"/>
      <c r="J5" s="69"/>
      <c r="K5" s="69"/>
      <c r="L5" s="68" t="s">
        <v>3932</v>
      </c>
      <c r="M5" s="72"/>
      <c r="N5" s="73">
        <v>7826.59814453125</v>
      </c>
      <c r="O5" s="73">
        <v>6321.681640625</v>
      </c>
      <c r="P5" s="74"/>
      <c r="Q5" s="75"/>
      <c r="R5" s="75"/>
      <c r="S5" s="85"/>
      <c r="T5" s="48">
        <v>0</v>
      </c>
      <c r="U5" s="48">
        <v>2</v>
      </c>
      <c r="V5" s="49">
        <v>0</v>
      </c>
      <c r="W5" s="49">
        <v>0.5</v>
      </c>
      <c r="X5" s="49">
        <v>0</v>
      </c>
      <c r="Y5" s="49">
        <v>0.999999</v>
      </c>
      <c r="Z5" s="49">
        <v>1</v>
      </c>
      <c r="AA5" s="49">
        <v>0</v>
      </c>
      <c r="AB5" s="70">
        <v>5</v>
      </c>
      <c r="AC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 s="71"/>
      <c r="AE5" s="77">
        <v>759</v>
      </c>
      <c r="AF5" s="77">
        <v>1154</v>
      </c>
      <c r="AG5" s="77">
        <v>2986</v>
      </c>
      <c r="AH5" s="77">
        <v>1902</v>
      </c>
      <c r="AI5" s="77"/>
      <c r="AJ5" s="77" t="s">
        <v>2305</v>
      </c>
      <c r="AK5" s="77" t="s">
        <v>2693</v>
      </c>
      <c r="AL5" s="82" t="s">
        <v>2857</v>
      </c>
      <c r="AM5" s="77"/>
      <c r="AN5" s="79">
        <v>40218.45363425926</v>
      </c>
      <c r="AO5" s="77" t="s">
        <v>3485</v>
      </c>
      <c r="AP5" s="82" t="s">
        <v>3488</v>
      </c>
      <c r="AQ5" s="77" t="s">
        <v>66</v>
      </c>
      <c r="AR5" s="48"/>
      <c r="AS5" s="48"/>
      <c r="AT5" s="48"/>
      <c r="AU5" s="48"/>
      <c r="AV5" s="48"/>
      <c r="AW5" s="48"/>
      <c r="AX5" s="103" t="s">
        <v>4483</v>
      </c>
      <c r="AY5" s="103" t="s">
        <v>4483</v>
      </c>
      <c r="AZ5" s="103" t="s">
        <v>4746</v>
      </c>
      <c r="BA5" s="103" t="s">
        <v>4746</v>
      </c>
      <c r="BB5" s="2"/>
      <c r="BC5" s="3"/>
      <c r="BD5" s="3"/>
      <c r="BE5" s="3"/>
      <c r="BF5" s="3"/>
    </row>
    <row r="6" spans="1:58" ht="34.05" customHeight="1">
      <c r="A6" s="63" t="s">
        <v>215</v>
      </c>
      <c r="C6" s="64"/>
      <c r="D6" s="64"/>
      <c r="E6" s="65"/>
      <c r="F6" s="67"/>
      <c r="G6" s="99" t="s">
        <v>3054</v>
      </c>
      <c r="H6" s="64"/>
      <c r="I6" s="68"/>
      <c r="J6" s="69"/>
      <c r="K6" s="69"/>
      <c r="L6" s="68" t="s">
        <v>3933</v>
      </c>
      <c r="M6" s="72"/>
      <c r="N6" s="73">
        <v>7335.57568359375</v>
      </c>
      <c r="O6" s="73">
        <v>5598.61376953125</v>
      </c>
      <c r="P6" s="74"/>
      <c r="Q6" s="75"/>
      <c r="R6" s="75"/>
      <c r="S6" s="85"/>
      <c r="T6" s="48">
        <v>2</v>
      </c>
      <c r="U6" s="48">
        <v>1</v>
      </c>
      <c r="V6" s="49">
        <v>0</v>
      </c>
      <c r="W6" s="49">
        <v>0.5</v>
      </c>
      <c r="X6" s="49">
        <v>0</v>
      </c>
      <c r="Y6" s="49">
        <v>0.999999</v>
      </c>
      <c r="Z6" s="49">
        <v>0.5</v>
      </c>
      <c r="AA6" s="49">
        <v>0.5</v>
      </c>
      <c r="AB6" s="70">
        <v>6</v>
      </c>
      <c r="AC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 s="71"/>
      <c r="AE6" s="77">
        <v>1005</v>
      </c>
      <c r="AF6" s="77">
        <v>867</v>
      </c>
      <c r="AG6" s="77">
        <v>2445</v>
      </c>
      <c r="AH6" s="77">
        <v>27397</v>
      </c>
      <c r="AI6" s="77"/>
      <c r="AJ6" s="77" t="s">
        <v>2306</v>
      </c>
      <c r="AK6" s="77" t="s">
        <v>2692</v>
      </c>
      <c r="AL6" s="82" t="s">
        <v>2858</v>
      </c>
      <c r="AM6" s="77"/>
      <c r="AN6" s="79">
        <v>43082.95501157407</v>
      </c>
      <c r="AO6" s="77" t="s">
        <v>3485</v>
      </c>
      <c r="AP6" s="82" t="s">
        <v>3489</v>
      </c>
      <c r="AQ6" s="77" t="s">
        <v>66</v>
      </c>
      <c r="AR6" s="48"/>
      <c r="AS6" s="48"/>
      <c r="AT6" s="48"/>
      <c r="AU6" s="48"/>
      <c r="AV6" s="48"/>
      <c r="AW6" s="48"/>
      <c r="AX6" s="103" t="s">
        <v>4483</v>
      </c>
      <c r="AY6" s="103" t="s">
        <v>4483</v>
      </c>
      <c r="AZ6" s="103" t="s">
        <v>4746</v>
      </c>
      <c r="BA6" s="103" t="s">
        <v>4746</v>
      </c>
      <c r="BB6" s="2"/>
      <c r="BC6" s="3"/>
      <c r="BD6" s="3"/>
      <c r="BE6" s="3"/>
      <c r="BF6" s="3"/>
    </row>
    <row r="7" spans="1:58" ht="34.05" customHeight="1">
      <c r="A7" s="63" t="s">
        <v>214</v>
      </c>
      <c r="C7" s="64"/>
      <c r="D7" s="64"/>
      <c r="E7" s="65"/>
      <c r="F7" s="67"/>
      <c r="G7" s="99" t="s">
        <v>3055</v>
      </c>
      <c r="H7" s="64"/>
      <c r="I7" s="68"/>
      <c r="J7" s="69"/>
      <c r="K7" s="69"/>
      <c r="L7" s="68" t="s">
        <v>3934</v>
      </c>
      <c r="M7" s="72"/>
      <c r="N7" s="73">
        <v>7581.0869140625</v>
      </c>
      <c r="O7" s="73">
        <v>5960.14794921875</v>
      </c>
      <c r="P7" s="74"/>
      <c r="Q7" s="75"/>
      <c r="R7" s="75"/>
      <c r="S7" s="85"/>
      <c r="T7" s="48">
        <v>2</v>
      </c>
      <c r="U7" s="48">
        <v>1</v>
      </c>
      <c r="V7" s="49">
        <v>0</v>
      </c>
      <c r="W7" s="49">
        <v>0.5</v>
      </c>
      <c r="X7" s="49">
        <v>0</v>
      </c>
      <c r="Y7" s="49">
        <v>0.999999</v>
      </c>
      <c r="Z7" s="49">
        <v>0.5</v>
      </c>
      <c r="AA7" s="49">
        <v>0.5</v>
      </c>
      <c r="AB7" s="70">
        <v>7</v>
      </c>
      <c r="AC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 s="71"/>
      <c r="AE7" s="77">
        <v>546</v>
      </c>
      <c r="AF7" s="77">
        <v>4000</v>
      </c>
      <c r="AG7" s="77">
        <v>2051</v>
      </c>
      <c r="AH7" s="77">
        <v>3651</v>
      </c>
      <c r="AI7" s="77"/>
      <c r="AJ7" s="77" t="s">
        <v>2307</v>
      </c>
      <c r="AK7" s="77" t="s">
        <v>2692</v>
      </c>
      <c r="AL7" s="82" t="s">
        <v>2859</v>
      </c>
      <c r="AM7" s="77"/>
      <c r="AN7" s="79">
        <v>43171.65002314815</v>
      </c>
      <c r="AO7" s="77" t="s">
        <v>3485</v>
      </c>
      <c r="AP7" s="82" t="s">
        <v>3490</v>
      </c>
      <c r="AQ7" s="77" t="s">
        <v>66</v>
      </c>
      <c r="AR7" s="48" t="s">
        <v>968</v>
      </c>
      <c r="AS7" s="48" t="s">
        <v>968</v>
      </c>
      <c r="AT7" s="48" t="s">
        <v>1169</v>
      </c>
      <c r="AU7" s="48" t="s">
        <v>1169</v>
      </c>
      <c r="AV7" s="48"/>
      <c r="AW7" s="48"/>
      <c r="AX7" s="103" t="s">
        <v>4484</v>
      </c>
      <c r="AY7" s="103" t="s">
        <v>4484</v>
      </c>
      <c r="AZ7" s="103" t="s">
        <v>4747</v>
      </c>
      <c r="BA7" s="103" t="s">
        <v>4747</v>
      </c>
      <c r="BB7" s="2"/>
      <c r="BC7" s="3"/>
      <c r="BD7" s="3"/>
      <c r="BE7" s="3"/>
      <c r="BF7" s="3"/>
    </row>
    <row r="8" spans="1:58" ht="34.05" customHeight="1">
      <c r="A8" s="63" t="s">
        <v>190</v>
      </c>
      <c r="C8" s="64"/>
      <c r="D8" s="64"/>
      <c r="E8" s="65"/>
      <c r="F8" s="67"/>
      <c r="G8" s="99" t="s">
        <v>3056</v>
      </c>
      <c r="H8" s="64"/>
      <c r="I8" s="68"/>
      <c r="J8" s="69"/>
      <c r="K8" s="69"/>
      <c r="L8" s="68" t="s">
        <v>3935</v>
      </c>
      <c r="M8" s="72"/>
      <c r="N8" s="73">
        <v>1634.6392822265625</v>
      </c>
      <c r="O8" s="73">
        <v>3319.99365234375</v>
      </c>
      <c r="P8" s="74"/>
      <c r="Q8" s="75"/>
      <c r="R8" s="75"/>
      <c r="S8" s="85"/>
      <c r="T8" s="48">
        <v>0</v>
      </c>
      <c r="U8" s="48">
        <v>1</v>
      </c>
      <c r="V8" s="49">
        <v>0</v>
      </c>
      <c r="W8" s="49">
        <v>0.000767</v>
      </c>
      <c r="X8" s="49">
        <v>0.002051</v>
      </c>
      <c r="Y8" s="49">
        <v>0.376727</v>
      </c>
      <c r="Z8" s="49">
        <v>0</v>
      </c>
      <c r="AA8" s="49">
        <v>0</v>
      </c>
      <c r="AB8" s="70">
        <v>8</v>
      </c>
      <c r="AC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 s="71"/>
      <c r="AE8" s="77">
        <v>803</v>
      </c>
      <c r="AF8" s="77">
        <v>616</v>
      </c>
      <c r="AG8" s="77">
        <v>1244</v>
      </c>
      <c r="AH8" s="77">
        <v>3987</v>
      </c>
      <c r="AI8" s="77"/>
      <c r="AJ8" s="77" t="s">
        <v>2308</v>
      </c>
      <c r="AK8" s="77" t="s">
        <v>2694</v>
      </c>
      <c r="AL8" s="82" t="s">
        <v>2860</v>
      </c>
      <c r="AM8" s="77"/>
      <c r="AN8" s="79">
        <v>43070.37028935185</v>
      </c>
      <c r="AO8" s="77" t="s">
        <v>3485</v>
      </c>
      <c r="AP8" s="82" t="s">
        <v>3491</v>
      </c>
      <c r="AQ8" s="77" t="s">
        <v>66</v>
      </c>
      <c r="AR8" s="48"/>
      <c r="AS8" s="48"/>
      <c r="AT8" s="48"/>
      <c r="AU8" s="48"/>
      <c r="AV8" s="48" t="s">
        <v>1186</v>
      </c>
      <c r="AW8" s="48" t="s">
        <v>1186</v>
      </c>
      <c r="AX8" s="103" t="s">
        <v>4485</v>
      </c>
      <c r="AY8" s="103" t="s">
        <v>4485</v>
      </c>
      <c r="AZ8" s="103" t="s">
        <v>4748</v>
      </c>
      <c r="BA8" s="103" t="s">
        <v>4748</v>
      </c>
      <c r="BB8" s="2"/>
      <c r="BC8" s="3"/>
      <c r="BD8" s="3"/>
      <c r="BE8" s="3"/>
      <c r="BF8" s="3"/>
    </row>
    <row r="9" spans="1:58" ht="34.05" customHeight="1">
      <c r="A9" s="63" t="s">
        <v>488</v>
      </c>
      <c r="C9" s="64"/>
      <c r="D9" s="64"/>
      <c r="E9" s="65"/>
      <c r="F9" s="67"/>
      <c r="G9" s="99" t="s">
        <v>3057</v>
      </c>
      <c r="H9" s="64"/>
      <c r="I9" s="68"/>
      <c r="J9" s="69"/>
      <c r="K9" s="69"/>
      <c r="L9" s="68" t="s">
        <v>3936</v>
      </c>
      <c r="M9" s="72"/>
      <c r="N9" s="73">
        <v>1339.6495361328125</v>
      </c>
      <c r="O9" s="73">
        <v>2613.18701171875</v>
      </c>
      <c r="P9" s="74"/>
      <c r="Q9" s="75"/>
      <c r="R9" s="75"/>
      <c r="S9" s="85"/>
      <c r="T9" s="48">
        <v>33</v>
      </c>
      <c r="U9" s="48">
        <v>6</v>
      </c>
      <c r="V9" s="49">
        <v>14357.1</v>
      </c>
      <c r="W9" s="49">
        <v>0.000951</v>
      </c>
      <c r="X9" s="49">
        <v>0.017072</v>
      </c>
      <c r="Y9" s="49">
        <v>9.335839</v>
      </c>
      <c r="Z9" s="49">
        <v>0.024955436720142603</v>
      </c>
      <c r="AA9" s="49">
        <v>0.08823529411764706</v>
      </c>
      <c r="AB9" s="70">
        <v>9</v>
      </c>
      <c r="AC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 s="71"/>
      <c r="AE9" s="77">
        <v>1203</v>
      </c>
      <c r="AF9" s="77">
        <v>4026</v>
      </c>
      <c r="AG9" s="77">
        <v>2582</v>
      </c>
      <c r="AH9" s="77">
        <v>3458</v>
      </c>
      <c r="AI9" s="77"/>
      <c r="AJ9" s="77" t="s">
        <v>2309</v>
      </c>
      <c r="AK9" s="77"/>
      <c r="AL9" s="82" t="s">
        <v>2861</v>
      </c>
      <c r="AM9" s="77"/>
      <c r="AN9" s="79">
        <v>41777.72913194444</v>
      </c>
      <c r="AO9" s="77" t="s">
        <v>3485</v>
      </c>
      <c r="AP9" s="82" t="s">
        <v>3492</v>
      </c>
      <c r="AQ9" s="77" t="s">
        <v>66</v>
      </c>
      <c r="AR9" s="48" t="s">
        <v>4433</v>
      </c>
      <c r="AS9" s="48" t="s">
        <v>4433</v>
      </c>
      <c r="AT9" s="48" t="s">
        <v>4459</v>
      </c>
      <c r="AU9" s="48" t="s">
        <v>1184</v>
      </c>
      <c r="AV9" s="48" t="s">
        <v>4469</v>
      </c>
      <c r="AW9" s="48" t="s">
        <v>4478</v>
      </c>
      <c r="AX9" s="103" t="s">
        <v>4486</v>
      </c>
      <c r="AY9" s="103" t="s">
        <v>4707</v>
      </c>
      <c r="AZ9" s="103" t="s">
        <v>4749</v>
      </c>
      <c r="BA9" s="103" t="s">
        <v>4749</v>
      </c>
      <c r="BB9" s="2"/>
      <c r="BC9" s="3"/>
      <c r="BD9" s="3"/>
      <c r="BE9" s="3"/>
      <c r="BF9" s="3"/>
    </row>
    <row r="10" spans="1:58" ht="34.05" customHeight="1">
      <c r="A10" s="63" t="s">
        <v>191</v>
      </c>
      <c r="C10" s="64"/>
      <c r="D10" s="64"/>
      <c r="E10" s="65"/>
      <c r="F10" s="67"/>
      <c r="G10" s="99" t="s">
        <v>3058</v>
      </c>
      <c r="H10" s="64"/>
      <c r="I10" s="68"/>
      <c r="J10" s="69"/>
      <c r="K10" s="69"/>
      <c r="L10" s="68" t="s">
        <v>3937</v>
      </c>
      <c r="M10" s="72"/>
      <c r="N10" s="73">
        <v>7848.91748046875</v>
      </c>
      <c r="O10" s="73">
        <v>929.6591186523438</v>
      </c>
      <c r="P10" s="74"/>
      <c r="Q10" s="75"/>
      <c r="R10" s="75"/>
      <c r="S10" s="85"/>
      <c r="T10" s="48">
        <v>1</v>
      </c>
      <c r="U10" s="48">
        <v>1</v>
      </c>
      <c r="V10" s="49">
        <v>0</v>
      </c>
      <c r="W10" s="49">
        <v>0</v>
      </c>
      <c r="X10" s="49">
        <v>0</v>
      </c>
      <c r="Y10" s="49">
        <v>0.999999</v>
      </c>
      <c r="Z10" s="49">
        <v>0</v>
      </c>
      <c r="AA10" s="49" t="s">
        <v>4380</v>
      </c>
      <c r="AB10" s="70">
        <v>10</v>
      </c>
      <c r="AC1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 s="71"/>
      <c r="AE10" s="77">
        <v>165</v>
      </c>
      <c r="AF10" s="77">
        <v>286</v>
      </c>
      <c r="AG10" s="77">
        <v>13747</v>
      </c>
      <c r="AH10" s="77">
        <v>32829</v>
      </c>
      <c r="AI10" s="77"/>
      <c r="AJ10" s="77" t="s">
        <v>2310</v>
      </c>
      <c r="AK10" s="77" t="s">
        <v>2695</v>
      </c>
      <c r="AL10" s="82" t="s">
        <v>2862</v>
      </c>
      <c r="AM10" s="77"/>
      <c r="AN10" s="79">
        <v>40180.062372685185</v>
      </c>
      <c r="AO10" s="77" t="s">
        <v>3485</v>
      </c>
      <c r="AP10" s="82" t="s">
        <v>3493</v>
      </c>
      <c r="AQ10" s="77" t="s">
        <v>66</v>
      </c>
      <c r="AR10" s="48" t="s">
        <v>955</v>
      </c>
      <c r="AS10" s="48" t="s">
        <v>955</v>
      </c>
      <c r="AT10" s="48" t="s">
        <v>1169</v>
      </c>
      <c r="AU10" s="48" t="s">
        <v>1169</v>
      </c>
      <c r="AV10" s="48"/>
      <c r="AW10" s="48"/>
      <c r="AX10" s="103" t="s">
        <v>4487</v>
      </c>
      <c r="AY10" s="103" t="s">
        <v>4487</v>
      </c>
      <c r="AZ10" s="103" t="s">
        <v>4750</v>
      </c>
      <c r="BA10" s="103" t="s">
        <v>4750</v>
      </c>
      <c r="BB10" s="2"/>
      <c r="BC10" s="3"/>
      <c r="BD10" s="3"/>
      <c r="BE10" s="3"/>
      <c r="BF10" s="3"/>
    </row>
    <row r="11" spans="1:58" ht="34.05" customHeight="1">
      <c r="A11" s="63" t="s">
        <v>192</v>
      </c>
      <c r="C11" s="64"/>
      <c r="D11" s="64"/>
      <c r="E11" s="65"/>
      <c r="F11" s="67"/>
      <c r="G11" s="99" t="s">
        <v>3059</v>
      </c>
      <c r="H11" s="64"/>
      <c r="I11" s="68"/>
      <c r="J11" s="69"/>
      <c r="K11" s="69"/>
      <c r="L11" s="68" t="s">
        <v>3938</v>
      </c>
      <c r="M11" s="72"/>
      <c r="N11" s="73">
        <v>8207.744140625</v>
      </c>
      <c r="O11" s="73">
        <v>7041.25048828125</v>
      </c>
      <c r="P11" s="74"/>
      <c r="Q11" s="75"/>
      <c r="R11" s="75"/>
      <c r="S11" s="85"/>
      <c r="T11" s="48">
        <v>0</v>
      </c>
      <c r="U11" s="48">
        <v>4</v>
      </c>
      <c r="V11" s="49">
        <v>1512</v>
      </c>
      <c r="W11" s="49">
        <v>0.000664</v>
      </c>
      <c r="X11" s="49">
        <v>8.1E-05</v>
      </c>
      <c r="Y11" s="49">
        <v>1.928965</v>
      </c>
      <c r="Z11" s="49">
        <v>0</v>
      </c>
      <c r="AA11" s="49">
        <v>0</v>
      </c>
      <c r="AB11" s="70">
        <v>11</v>
      </c>
      <c r="AC1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 s="71"/>
      <c r="AE11" s="77">
        <v>748</v>
      </c>
      <c r="AF11" s="77">
        <v>323</v>
      </c>
      <c r="AG11" s="77">
        <v>32495</v>
      </c>
      <c r="AH11" s="77">
        <v>18702</v>
      </c>
      <c r="AI11" s="77"/>
      <c r="AJ11" s="77" t="s">
        <v>2311</v>
      </c>
      <c r="AK11" s="77" t="s">
        <v>2696</v>
      </c>
      <c r="AL11" s="77"/>
      <c r="AM11" s="77"/>
      <c r="AN11" s="79">
        <v>42441.5177662037</v>
      </c>
      <c r="AO11" s="77" t="s">
        <v>3485</v>
      </c>
      <c r="AP11" s="82" t="s">
        <v>3494</v>
      </c>
      <c r="AQ11" s="77" t="s">
        <v>66</v>
      </c>
      <c r="AR11" s="48" t="s">
        <v>956</v>
      </c>
      <c r="AS11" s="48" t="s">
        <v>956</v>
      </c>
      <c r="AT11" s="48" t="s">
        <v>1169</v>
      </c>
      <c r="AU11" s="48" t="s">
        <v>1169</v>
      </c>
      <c r="AV11" s="48"/>
      <c r="AW11" s="48"/>
      <c r="AX11" s="103" t="s">
        <v>4488</v>
      </c>
      <c r="AY11" s="103" t="s">
        <v>4488</v>
      </c>
      <c r="AZ11" s="103" t="s">
        <v>4751</v>
      </c>
      <c r="BA11" s="103" t="s">
        <v>4751</v>
      </c>
      <c r="BB11" s="2"/>
      <c r="BC11" s="3"/>
      <c r="BD11" s="3"/>
      <c r="BE11" s="3"/>
      <c r="BF11" s="3"/>
    </row>
    <row r="12" spans="1:58" ht="34.05" customHeight="1">
      <c r="A12" s="63" t="s">
        <v>524</v>
      </c>
      <c r="C12" s="64"/>
      <c r="D12" s="64"/>
      <c r="E12" s="65"/>
      <c r="F12" s="67"/>
      <c r="G12" s="99" t="s">
        <v>3060</v>
      </c>
      <c r="H12" s="64"/>
      <c r="I12" s="68"/>
      <c r="J12" s="69"/>
      <c r="K12" s="69"/>
      <c r="L12" s="68" t="s">
        <v>3939</v>
      </c>
      <c r="M12" s="72"/>
      <c r="N12" s="73">
        <v>8029.9873046875</v>
      </c>
      <c r="O12" s="73">
        <v>6569.5908203125</v>
      </c>
      <c r="P12" s="74"/>
      <c r="Q12" s="75"/>
      <c r="R12" s="75"/>
      <c r="S12" s="85"/>
      <c r="T12" s="48">
        <v>1</v>
      </c>
      <c r="U12" s="48">
        <v>0</v>
      </c>
      <c r="V12" s="49">
        <v>0</v>
      </c>
      <c r="W12" s="49">
        <v>0.000569</v>
      </c>
      <c r="X12" s="49">
        <v>1E-05</v>
      </c>
      <c r="Y12" s="49">
        <v>0.559905</v>
      </c>
      <c r="Z12" s="49">
        <v>0</v>
      </c>
      <c r="AA12" s="49">
        <v>0</v>
      </c>
      <c r="AB12" s="70">
        <v>12</v>
      </c>
      <c r="AC1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 s="71"/>
      <c r="AE12" s="77">
        <v>110</v>
      </c>
      <c r="AF12" s="77">
        <v>2418</v>
      </c>
      <c r="AG12" s="77">
        <v>2788</v>
      </c>
      <c r="AH12" s="77">
        <v>525</v>
      </c>
      <c r="AI12" s="77"/>
      <c r="AJ12" s="77" t="s">
        <v>2312</v>
      </c>
      <c r="AK12" s="77" t="s">
        <v>2697</v>
      </c>
      <c r="AL12" s="82" t="s">
        <v>2863</v>
      </c>
      <c r="AM12" s="77"/>
      <c r="AN12" s="79">
        <v>41769.606828703705</v>
      </c>
      <c r="AO12" s="77" t="s">
        <v>3485</v>
      </c>
      <c r="AP12" s="82" t="s">
        <v>3495</v>
      </c>
      <c r="AQ12" s="77" t="s">
        <v>65</v>
      </c>
      <c r="AR12" s="48"/>
      <c r="AS12" s="48"/>
      <c r="AT12" s="48"/>
      <c r="AU12" s="48"/>
      <c r="AV12" s="48"/>
      <c r="AW12" s="48"/>
      <c r="AX12" s="48"/>
      <c r="AY12" s="48"/>
      <c r="AZ12" s="48"/>
      <c r="BA12" s="48"/>
      <c r="BB12" s="2"/>
      <c r="BC12" s="3"/>
      <c r="BD12" s="3"/>
      <c r="BE12" s="3"/>
      <c r="BF12" s="3"/>
    </row>
    <row r="13" spans="1:58" ht="34.05" customHeight="1">
      <c r="A13" s="63" t="s">
        <v>525</v>
      </c>
      <c r="C13" s="64"/>
      <c r="D13" s="64"/>
      <c r="E13" s="65"/>
      <c r="F13" s="67"/>
      <c r="G13" s="99" t="s">
        <v>3061</v>
      </c>
      <c r="H13" s="64"/>
      <c r="I13" s="68"/>
      <c r="J13" s="69"/>
      <c r="K13" s="69"/>
      <c r="L13" s="68" t="s">
        <v>3940</v>
      </c>
      <c r="M13" s="72"/>
      <c r="N13" s="73">
        <v>8615.2099609375</v>
      </c>
      <c r="O13" s="73">
        <v>7108.94384765625</v>
      </c>
      <c r="P13" s="74"/>
      <c r="Q13" s="75"/>
      <c r="R13" s="75"/>
      <c r="S13" s="85"/>
      <c r="T13" s="48">
        <v>1</v>
      </c>
      <c r="U13" s="48">
        <v>0</v>
      </c>
      <c r="V13" s="49">
        <v>0</v>
      </c>
      <c r="W13" s="49">
        <v>0.000569</v>
      </c>
      <c r="X13" s="49">
        <v>1E-05</v>
      </c>
      <c r="Y13" s="49">
        <v>0.559905</v>
      </c>
      <c r="Z13" s="49">
        <v>0</v>
      </c>
      <c r="AA13" s="49">
        <v>0</v>
      </c>
      <c r="AB13" s="70">
        <v>13</v>
      </c>
      <c r="AC1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 s="71"/>
      <c r="AE13" s="77">
        <v>203</v>
      </c>
      <c r="AF13" s="77">
        <v>370</v>
      </c>
      <c r="AG13" s="77">
        <v>65</v>
      </c>
      <c r="AH13" s="77">
        <v>152</v>
      </c>
      <c r="AI13" s="77"/>
      <c r="AJ13" s="77" t="s">
        <v>2313</v>
      </c>
      <c r="AK13" s="77" t="s">
        <v>2698</v>
      </c>
      <c r="AL13" s="82" t="s">
        <v>2864</v>
      </c>
      <c r="AM13" s="77"/>
      <c r="AN13" s="79">
        <v>41531.459085648145</v>
      </c>
      <c r="AO13" s="77" t="s">
        <v>3485</v>
      </c>
      <c r="AP13" s="82" t="s">
        <v>3496</v>
      </c>
      <c r="AQ13" s="77" t="s">
        <v>65</v>
      </c>
      <c r="AR13" s="48"/>
      <c r="AS13" s="48"/>
      <c r="AT13" s="48"/>
      <c r="AU13" s="48"/>
      <c r="AV13" s="48"/>
      <c r="AW13" s="48"/>
      <c r="AX13" s="48"/>
      <c r="AY13" s="48"/>
      <c r="AZ13" s="48"/>
      <c r="BA13" s="48"/>
      <c r="BB13" s="2"/>
      <c r="BC13" s="3"/>
      <c r="BD13" s="3"/>
      <c r="BE13" s="3"/>
      <c r="BF13" s="3"/>
    </row>
    <row r="14" spans="1:58" ht="34.05" customHeight="1">
      <c r="A14" s="63" t="s">
        <v>526</v>
      </c>
      <c r="C14" s="64"/>
      <c r="D14" s="64"/>
      <c r="E14" s="65"/>
      <c r="F14" s="67"/>
      <c r="G14" s="99" t="s">
        <v>3062</v>
      </c>
      <c r="H14" s="64"/>
      <c r="I14" s="68"/>
      <c r="J14" s="69"/>
      <c r="K14" s="69"/>
      <c r="L14" s="68" t="s">
        <v>3941</v>
      </c>
      <c r="M14" s="72"/>
      <c r="N14" s="73">
        <v>8423.814453125</v>
      </c>
      <c r="O14" s="73">
        <v>6661.30615234375</v>
      </c>
      <c r="P14" s="74"/>
      <c r="Q14" s="75"/>
      <c r="R14" s="75"/>
      <c r="S14" s="85"/>
      <c r="T14" s="48">
        <v>1</v>
      </c>
      <c r="U14" s="48">
        <v>0</v>
      </c>
      <c r="V14" s="49">
        <v>0</v>
      </c>
      <c r="W14" s="49">
        <v>0.000569</v>
      </c>
      <c r="X14" s="49">
        <v>1E-05</v>
      </c>
      <c r="Y14" s="49">
        <v>0.559905</v>
      </c>
      <c r="Z14" s="49">
        <v>0</v>
      </c>
      <c r="AA14" s="49">
        <v>0</v>
      </c>
      <c r="AB14" s="70">
        <v>14</v>
      </c>
      <c r="AC1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 s="71"/>
      <c r="AE14" s="77">
        <v>995</v>
      </c>
      <c r="AF14" s="77">
        <v>53182</v>
      </c>
      <c r="AG14" s="77">
        <v>11320</v>
      </c>
      <c r="AH14" s="77">
        <v>10949</v>
      </c>
      <c r="AI14" s="77"/>
      <c r="AJ14" s="77" t="s">
        <v>2314</v>
      </c>
      <c r="AK14" s="77" t="s">
        <v>2692</v>
      </c>
      <c r="AL14" s="82" t="s">
        <v>2865</v>
      </c>
      <c r="AM14" s="77"/>
      <c r="AN14" s="79">
        <v>40666.890381944446</v>
      </c>
      <c r="AO14" s="77" t="s">
        <v>3485</v>
      </c>
      <c r="AP14" s="82" t="s">
        <v>3497</v>
      </c>
      <c r="AQ14" s="77" t="s">
        <v>65</v>
      </c>
      <c r="AR14" s="48"/>
      <c r="AS14" s="48"/>
      <c r="AT14" s="48"/>
      <c r="AU14" s="48"/>
      <c r="AV14" s="48"/>
      <c r="AW14" s="48"/>
      <c r="AX14" s="48"/>
      <c r="AY14" s="48"/>
      <c r="AZ14" s="48"/>
      <c r="BA14" s="48"/>
      <c r="BB14" s="2"/>
      <c r="BC14" s="3"/>
      <c r="BD14" s="3"/>
      <c r="BE14" s="3"/>
      <c r="BF14" s="3"/>
    </row>
    <row r="15" spans="1:58" ht="34.05" customHeight="1">
      <c r="A15" s="63" t="s">
        <v>449</v>
      </c>
      <c r="C15" s="64"/>
      <c r="D15" s="64"/>
      <c r="E15" s="65"/>
      <c r="F15" s="67"/>
      <c r="G15" s="99" t="s">
        <v>3063</v>
      </c>
      <c r="H15" s="64"/>
      <c r="I15" s="68"/>
      <c r="J15" s="69"/>
      <c r="K15" s="69"/>
      <c r="L15" s="68" t="s">
        <v>3942</v>
      </c>
      <c r="M15" s="72"/>
      <c r="N15" s="73">
        <v>7977.8759765625</v>
      </c>
      <c r="O15" s="73">
        <v>7445.603515625</v>
      </c>
      <c r="P15" s="74"/>
      <c r="Q15" s="75"/>
      <c r="R15" s="75"/>
      <c r="S15" s="85"/>
      <c r="T15" s="48">
        <v>6</v>
      </c>
      <c r="U15" s="48">
        <v>2</v>
      </c>
      <c r="V15" s="49">
        <v>3980</v>
      </c>
      <c r="W15" s="49">
        <v>0.000794</v>
      </c>
      <c r="X15" s="49">
        <v>0.000646</v>
      </c>
      <c r="Y15" s="49">
        <v>2.892299</v>
      </c>
      <c r="Z15" s="49">
        <v>0</v>
      </c>
      <c r="AA15" s="49">
        <v>0</v>
      </c>
      <c r="AB15" s="70">
        <v>15</v>
      </c>
      <c r="AC1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 s="71"/>
      <c r="AE15" s="77">
        <v>1243</v>
      </c>
      <c r="AF15" s="77">
        <v>506</v>
      </c>
      <c r="AG15" s="77">
        <v>10673</v>
      </c>
      <c r="AH15" s="77">
        <v>13502</v>
      </c>
      <c r="AI15" s="77"/>
      <c r="AJ15" s="77" t="s">
        <v>2315</v>
      </c>
      <c r="AK15" s="77"/>
      <c r="AL15" s="77"/>
      <c r="AM15" s="77"/>
      <c r="AN15" s="79">
        <v>42502.674363425926</v>
      </c>
      <c r="AO15" s="77" t="s">
        <v>3485</v>
      </c>
      <c r="AP15" s="82" t="s">
        <v>3498</v>
      </c>
      <c r="AQ15" s="77" t="s">
        <v>66</v>
      </c>
      <c r="AR15" s="48" t="s">
        <v>4434</v>
      </c>
      <c r="AS15" s="48" t="s">
        <v>4434</v>
      </c>
      <c r="AT15" s="48" t="s">
        <v>1169</v>
      </c>
      <c r="AU15" s="48" t="s">
        <v>1169</v>
      </c>
      <c r="AV15" s="48"/>
      <c r="AW15" s="48"/>
      <c r="AX15" s="103" t="s">
        <v>4489</v>
      </c>
      <c r="AY15" s="103" t="s">
        <v>4489</v>
      </c>
      <c r="AZ15" s="103" t="s">
        <v>4752</v>
      </c>
      <c r="BA15" s="103" t="s">
        <v>4752</v>
      </c>
      <c r="BB15" s="2"/>
      <c r="BC15" s="3"/>
      <c r="BD15" s="3"/>
      <c r="BE15" s="3"/>
      <c r="BF15" s="3"/>
    </row>
    <row r="16" spans="1:58" ht="34.05" customHeight="1">
      <c r="A16" s="63" t="s">
        <v>193</v>
      </c>
      <c r="C16" s="64"/>
      <c r="D16" s="64"/>
      <c r="E16" s="65"/>
      <c r="F16" s="67"/>
      <c r="G16" s="99" t="s">
        <v>3064</v>
      </c>
      <c r="H16" s="64"/>
      <c r="I16" s="68"/>
      <c r="J16" s="69"/>
      <c r="K16" s="69"/>
      <c r="L16" s="68" t="s">
        <v>3943</v>
      </c>
      <c r="M16" s="72"/>
      <c r="N16" s="73">
        <v>1481.2117919921875</v>
      </c>
      <c r="O16" s="73">
        <v>3671.49951171875</v>
      </c>
      <c r="P16" s="74"/>
      <c r="Q16" s="75"/>
      <c r="R16" s="75"/>
      <c r="S16" s="85"/>
      <c r="T16" s="48">
        <v>0</v>
      </c>
      <c r="U16" s="48">
        <v>1</v>
      </c>
      <c r="V16" s="49">
        <v>0</v>
      </c>
      <c r="W16" s="49">
        <v>0.000767</v>
      </c>
      <c r="X16" s="49">
        <v>0.002051</v>
      </c>
      <c r="Y16" s="49">
        <v>0.376727</v>
      </c>
      <c r="Z16" s="49">
        <v>0</v>
      </c>
      <c r="AA16" s="49">
        <v>0</v>
      </c>
      <c r="AB16" s="70">
        <v>16</v>
      </c>
      <c r="AC1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 s="71"/>
      <c r="AE16" s="77">
        <v>295</v>
      </c>
      <c r="AF16" s="77">
        <v>262</v>
      </c>
      <c r="AG16" s="77">
        <v>6340</v>
      </c>
      <c r="AH16" s="77">
        <v>3786</v>
      </c>
      <c r="AI16" s="77"/>
      <c r="AJ16" s="77" t="s">
        <v>2316</v>
      </c>
      <c r="AK16" s="77" t="s">
        <v>2699</v>
      </c>
      <c r="AL16" s="77"/>
      <c r="AM16" s="77"/>
      <c r="AN16" s="79">
        <v>40278.8334375</v>
      </c>
      <c r="AO16" s="77" t="s">
        <v>3485</v>
      </c>
      <c r="AP16" s="82" t="s">
        <v>3499</v>
      </c>
      <c r="AQ16" s="77" t="s">
        <v>66</v>
      </c>
      <c r="AR16" s="48"/>
      <c r="AS16" s="48"/>
      <c r="AT16" s="48"/>
      <c r="AU16" s="48"/>
      <c r="AV16" s="48" t="s">
        <v>1186</v>
      </c>
      <c r="AW16" s="48" t="s">
        <v>1186</v>
      </c>
      <c r="AX16" s="103" t="s">
        <v>4485</v>
      </c>
      <c r="AY16" s="103" t="s">
        <v>4485</v>
      </c>
      <c r="AZ16" s="103" t="s">
        <v>4748</v>
      </c>
      <c r="BA16" s="103" t="s">
        <v>4748</v>
      </c>
      <c r="BB16" s="2"/>
      <c r="BC16" s="3"/>
      <c r="BD16" s="3"/>
      <c r="BE16" s="3"/>
      <c r="BF16" s="3"/>
    </row>
    <row r="17" spans="1:58" ht="34.05" customHeight="1">
      <c r="A17" s="63" t="s">
        <v>194</v>
      </c>
      <c r="C17" s="64"/>
      <c r="D17" s="64"/>
      <c r="E17" s="65"/>
      <c r="F17" s="67"/>
      <c r="G17" s="99" t="s">
        <v>3065</v>
      </c>
      <c r="H17" s="64"/>
      <c r="I17" s="68"/>
      <c r="J17" s="69"/>
      <c r="K17" s="69"/>
      <c r="L17" s="68" t="s">
        <v>3944</v>
      </c>
      <c r="M17" s="72"/>
      <c r="N17" s="73">
        <v>3408.666259765625</v>
      </c>
      <c r="O17" s="73">
        <v>4834.3427734375</v>
      </c>
      <c r="P17" s="74"/>
      <c r="Q17" s="75"/>
      <c r="R17" s="75"/>
      <c r="S17" s="85"/>
      <c r="T17" s="48">
        <v>0</v>
      </c>
      <c r="U17" s="48">
        <v>1</v>
      </c>
      <c r="V17" s="49">
        <v>0</v>
      </c>
      <c r="W17" s="49">
        <v>0.000784</v>
      </c>
      <c r="X17" s="49">
        <v>0.000522</v>
      </c>
      <c r="Y17" s="49">
        <v>0.42708</v>
      </c>
      <c r="Z17" s="49">
        <v>0</v>
      </c>
      <c r="AA17" s="49">
        <v>0</v>
      </c>
      <c r="AB17" s="70">
        <v>17</v>
      </c>
      <c r="AC1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 s="71"/>
      <c r="AE17" s="77">
        <v>1034</v>
      </c>
      <c r="AF17" s="77">
        <v>1352</v>
      </c>
      <c r="AG17" s="77">
        <v>807</v>
      </c>
      <c r="AH17" s="77">
        <v>2742</v>
      </c>
      <c r="AI17" s="77"/>
      <c r="AJ17" s="77" t="s">
        <v>2317</v>
      </c>
      <c r="AK17" s="77" t="s">
        <v>2697</v>
      </c>
      <c r="AL17" s="77"/>
      <c r="AM17" s="77"/>
      <c r="AN17" s="79">
        <v>40900.59402777778</v>
      </c>
      <c r="AO17" s="77" t="s">
        <v>3485</v>
      </c>
      <c r="AP17" s="82" t="s">
        <v>3500</v>
      </c>
      <c r="AQ17" s="77" t="s">
        <v>66</v>
      </c>
      <c r="AR17" s="48"/>
      <c r="AS17" s="48"/>
      <c r="AT17" s="48"/>
      <c r="AU17" s="48"/>
      <c r="AV17" s="48" t="s">
        <v>1187</v>
      </c>
      <c r="AW17" s="48" t="s">
        <v>1187</v>
      </c>
      <c r="AX17" s="103" t="s">
        <v>4490</v>
      </c>
      <c r="AY17" s="103" t="s">
        <v>4490</v>
      </c>
      <c r="AZ17" s="103" t="s">
        <v>4753</v>
      </c>
      <c r="BA17" s="103" t="s">
        <v>4753</v>
      </c>
      <c r="BB17" s="2"/>
      <c r="BC17" s="3"/>
      <c r="BD17" s="3"/>
      <c r="BE17" s="3"/>
      <c r="BF17" s="3"/>
    </row>
    <row r="18" spans="1:58" ht="34.05" customHeight="1">
      <c r="A18" s="63" t="s">
        <v>517</v>
      </c>
      <c r="C18" s="64"/>
      <c r="D18" s="64"/>
      <c r="E18" s="65"/>
      <c r="F18" s="67"/>
      <c r="G18" s="99" t="s">
        <v>3066</v>
      </c>
      <c r="H18" s="64"/>
      <c r="I18" s="68"/>
      <c r="J18" s="69"/>
      <c r="K18" s="69"/>
      <c r="L18" s="68" t="s">
        <v>3945</v>
      </c>
      <c r="M18" s="72"/>
      <c r="N18" s="73">
        <v>3460.247314453125</v>
      </c>
      <c r="O18" s="73">
        <v>4334.447265625</v>
      </c>
      <c r="P18" s="74"/>
      <c r="Q18" s="75"/>
      <c r="R18" s="75"/>
      <c r="S18" s="85"/>
      <c r="T18" s="48">
        <v>17</v>
      </c>
      <c r="U18" s="48">
        <v>2</v>
      </c>
      <c r="V18" s="49">
        <v>12140.149397</v>
      </c>
      <c r="W18" s="49">
        <v>0.000978</v>
      </c>
      <c r="X18" s="49">
        <v>0.004355</v>
      </c>
      <c r="Y18" s="49">
        <v>5.541607</v>
      </c>
      <c r="Z18" s="49">
        <v>0.016666666666666666</v>
      </c>
      <c r="AA18" s="49">
        <v>0.0625</v>
      </c>
      <c r="AB18" s="70">
        <v>18</v>
      </c>
      <c r="AC1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 s="71"/>
      <c r="AE18" s="77">
        <v>2337</v>
      </c>
      <c r="AF18" s="77">
        <v>6448</v>
      </c>
      <c r="AG18" s="77">
        <v>16874</v>
      </c>
      <c r="AH18" s="77">
        <v>1831</v>
      </c>
      <c r="AI18" s="77"/>
      <c r="AJ18" s="77" t="s">
        <v>2318</v>
      </c>
      <c r="AK18" s="77" t="s">
        <v>2691</v>
      </c>
      <c r="AL18" s="77"/>
      <c r="AM18" s="77"/>
      <c r="AN18" s="79">
        <v>42856.332083333335</v>
      </c>
      <c r="AO18" s="77" t="s">
        <v>3485</v>
      </c>
      <c r="AP18" s="82" t="s">
        <v>3501</v>
      </c>
      <c r="AQ18" s="77" t="s">
        <v>66</v>
      </c>
      <c r="AR18" s="48" t="s">
        <v>4435</v>
      </c>
      <c r="AS18" s="48" t="s">
        <v>4435</v>
      </c>
      <c r="AT18" s="48" t="s">
        <v>4460</v>
      </c>
      <c r="AU18" s="48" t="s">
        <v>1179</v>
      </c>
      <c r="AV18" s="48" t="s">
        <v>4470</v>
      </c>
      <c r="AW18" s="48" t="s">
        <v>4470</v>
      </c>
      <c r="AX18" s="103" t="s">
        <v>4491</v>
      </c>
      <c r="AY18" s="103" t="s">
        <v>4708</v>
      </c>
      <c r="AZ18" s="103" t="s">
        <v>4754</v>
      </c>
      <c r="BA18" s="103" t="s">
        <v>4958</v>
      </c>
      <c r="BB18" s="2"/>
      <c r="BC18" s="3"/>
      <c r="BD18" s="3"/>
      <c r="BE18" s="3"/>
      <c r="BF18" s="3"/>
    </row>
    <row r="19" spans="1:58" ht="34.05" customHeight="1">
      <c r="A19" s="63" t="s">
        <v>195</v>
      </c>
      <c r="C19" s="64"/>
      <c r="D19" s="64"/>
      <c r="E19" s="65"/>
      <c r="F19" s="67"/>
      <c r="G19" s="99" t="s">
        <v>3067</v>
      </c>
      <c r="H19" s="64"/>
      <c r="I19" s="68"/>
      <c r="J19" s="69"/>
      <c r="K19" s="69"/>
      <c r="L19" s="68" t="s">
        <v>3946</v>
      </c>
      <c r="M19" s="72"/>
      <c r="N19" s="73">
        <v>3965.46533203125</v>
      </c>
      <c r="O19" s="73">
        <v>1312.380615234375</v>
      </c>
      <c r="P19" s="74"/>
      <c r="Q19" s="75"/>
      <c r="R19" s="75"/>
      <c r="S19" s="85"/>
      <c r="T19" s="48">
        <v>0</v>
      </c>
      <c r="U19" s="48">
        <v>3</v>
      </c>
      <c r="V19" s="49">
        <v>0</v>
      </c>
      <c r="W19" s="49">
        <v>0.00099</v>
      </c>
      <c r="X19" s="49">
        <v>0.008474</v>
      </c>
      <c r="Y19" s="49">
        <v>0.77057</v>
      </c>
      <c r="Z19" s="49">
        <v>0.6666666666666666</v>
      </c>
      <c r="AA19" s="49">
        <v>0</v>
      </c>
      <c r="AB19" s="70">
        <v>19</v>
      </c>
      <c r="AC1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 s="71"/>
      <c r="AE19" s="77">
        <v>1353</v>
      </c>
      <c r="AF19" s="77">
        <v>1487</v>
      </c>
      <c r="AG19" s="77">
        <v>4154</v>
      </c>
      <c r="AH19" s="77">
        <v>9178</v>
      </c>
      <c r="AI19" s="77"/>
      <c r="AJ19" s="77" t="s">
        <v>2319</v>
      </c>
      <c r="AK19" s="77" t="s">
        <v>2700</v>
      </c>
      <c r="AL19" s="77"/>
      <c r="AM19" s="77"/>
      <c r="AN19" s="79">
        <v>39936.138506944444</v>
      </c>
      <c r="AO19" s="77" t="s">
        <v>3485</v>
      </c>
      <c r="AP19" s="82" t="s">
        <v>3502</v>
      </c>
      <c r="AQ19" s="77" t="s">
        <v>66</v>
      </c>
      <c r="AR19" s="48"/>
      <c r="AS19" s="48"/>
      <c r="AT19" s="48"/>
      <c r="AU19" s="48"/>
      <c r="AV19" s="48"/>
      <c r="AW19" s="48"/>
      <c r="AX19" s="103" t="s">
        <v>4492</v>
      </c>
      <c r="AY19" s="103" t="s">
        <v>4492</v>
      </c>
      <c r="AZ19" s="103" t="s">
        <v>4755</v>
      </c>
      <c r="BA19" s="103" t="s">
        <v>4755</v>
      </c>
      <c r="BB19" s="2"/>
      <c r="BC19" s="3"/>
      <c r="BD19" s="3"/>
      <c r="BE19" s="3"/>
      <c r="BF19" s="3"/>
    </row>
    <row r="20" spans="1:58" ht="34.05" customHeight="1">
      <c r="A20" s="63" t="s">
        <v>527</v>
      </c>
      <c r="C20" s="64"/>
      <c r="D20" s="64"/>
      <c r="E20" s="65"/>
      <c r="F20" s="67"/>
      <c r="G20" s="99" t="s">
        <v>3068</v>
      </c>
      <c r="H20" s="64"/>
      <c r="I20" s="68"/>
      <c r="J20" s="69"/>
      <c r="K20" s="69"/>
      <c r="L20" s="68" t="s">
        <v>3947</v>
      </c>
      <c r="M20" s="72"/>
      <c r="N20" s="73">
        <v>845.1649169921875</v>
      </c>
      <c r="O20" s="73">
        <v>7296.552734375</v>
      </c>
      <c r="P20" s="74"/>
      <c r="Q20" s="75"/>
      <c r="R20" s="75"/>
      <c r="S20" s="85"/>
      <c r="T20" s="48">
        <v>22</v>
      </c>
      <c r="U20" s="48">
        <v>0</v>
      </c>
      <c r="V20" s="49">
        <v>23690.747496</v>
      </c>
      <c r="W20" s="49">
        <v>0.001241</v>
      </c>
      <c r="X20" s="49">
        <v>0.04594</v>
      </c>
      <c r="Y20" s="49">
        <v>5.219759</v>
      </c>
      <c r="Z20" s="49">
        <v>0.049783549783549784</v>
      </c>
      <c r="AA20" s="49">
        <v>0</v>
      </c>
      <c r="AB20" s="70">
        <v>20</v>
      </c>
      <c r="AC2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 s="71"/>
      <c r="AE20" s="77">
        <v>240</v>
      </c>
      <c r="AF20" s="77">
        <v>127331</v>
      </c>
      <c r="AG20" s="77">
        <v>4387</v>
      </c>
      <c r="AH20" s="77">
        <v>756</v>
      </c>
      <c r="AI20" s="77"/>
      <c r="AJ20" s="77" t="s">
        <v>2320</v>
      </c>
      <c r="AK20" s="77" t="s">
        <v>2701</v>
      </c>
      <c r="AL20" s="82" t="s">
        <v>2866</v>
      </c>
      <c r="AM20" s="77"/>
      <c r="AN20" s="79">
        <v>40724.331655092596</v>
      </c>
      <c r="AO20" s="77" t="s">
        <v>3485</v>
      </c>
      <c r="AP20" s="82" t="s">
        <v>3503</v>
      </c>
      <c r="AQ20" s="77" t="s">
        <v>65</v>
      </c>
      <c r="AR20" s="48"/>
      <c r="AS20" s="48"/>
      <c r="AT20" s="48"/>
      <c r="AU20" s="48"/>
      <c r="AV20" s="48"/>
      <c r="AW20" s="48"/>
      <c r="AX20" s="48"/>
      <c r="AY20" s="48"/>
      <c r="AZ20" s="48"/>
      <c r="BA20" s="48"/>
      <c r="BB20" s="2"/>
      <c r="BC20" s="3"/>
      <c r="BD20" s="3"/>
      <c r="BE20" s="3"/>
      <c r="BF20" s="3"/>
    </row>
    <row r="21" spans="1:58" ht="34.05" customHeight="1">
      <c r="A21" s="63" t="s">
        <v>366</v>
      </c>
      <c r="C21" s="64"/>
      <c r="D21" s="64"/>
      <c r="E21" s="65"/>
      <c r="F21" s="67"/>
      <c r="G21" s="99" t="s">
        <v>3069</v>
      </c>
      <c r="H21" s="64"/>
      <c r="I21" s="68"/>
      <c r="J21" s="69"/>
      <c r="K21" s="69"/>
      <c r="L21" s="68" t="s">
        <v>3948</v>
      </c>
      <c r="M21" s="72"/>
      <c r="N21" s="73">
        <v>3781.9404296875</v>
      </c>
      <c r="O21" s="73">
        <v>1470.650146484375</v>
      </c>
      <c r="P21" s="74"/>
      <c r="Q21" s="75"/>
      <c r="R21" s="75"/>
      <c r="S21" s="85"/>
      <c r="T21" s="48">
        <v>5</v>
      </c>
      <c r="U21" s="48">
        <v>2</v>
      </c>
      <c r="V21" s="49">
        <v>1127.383309</v>
      </c>
      <c r="W21" s="49">
        <v>0.001125</v>
      </c>
      <c r="X21" s="49">
        <v>0.012178</v>
      </c>
      <c r="Y21" s="49">
        <v>1.44583</v>
      </c>
      <c r="Z21" s="49">
        <v>0.3</v>
      </c>
      <c r="AA21" s="49">
        <v>0.16666666666666666</v>
      </c>
      <c r="AB21" s="70">
        <v>21</v>
      </c>
      <c r="AC2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 s="71"/>
      <c r="AE21" s="77">
        <v>229</v>
      </c>
      <c r="AF21" s="77">
        <v>7406</v>
      </c>
      <c r="AG21" s="77">
        <v>509</v>
      </c>
      <c r="AH21" s="77">
        <v>182</v>
      </c>
      <c r="AI21" s="77"/>
      <c r="AJ21" s="77" t="s">
        <v>2321</v>
      </c>
      <c r="AK21" s="77" t="s">
        <v>2702</v>
      </c>
      <c r="AL21" s="82" t="s">
        <v>2867</v>
      </c>
      <c r="AM21" s="77"/>
      <c r="AN21" s="79">
        <v>40786.51635416667</v>
      </c>
      <c r="AO21" s="77" t="s">
        <v>3485</v>
      </c>
      <c r="AP21" s="82" t="s">
        <v>3504</v>
      </c>
      <c r="AQ21" s="77" t="s">
        <v>66</v>
      </c>
      <c r="AR21" s="48"/>
      <c r="AS21" s="48"/>
      <c r="AT21" s="48"/>
      <c r="AU21" s="48"/>
      <c r="AV21" s="48"/>
      <c r="AW21" s="48"/>
      <c r="AX21" s="103" t="s">
        <v>4492</v>
      </c>
      <c r="AY21" s="103" t="s">
        <v>4492</v>
      </c>
      <c r="AZ21" s="103" t="s">
        <v>4755</v>
      </c>
      <c r="BA21" s="103" t="s">
        <v>4755</v>
      </c>
      <c r="BB21" s="2"/>
      <c r="BC21" s="3"/>
      <c r="BD21" s="3"/>
      <c r="BE21" s="3"/>
      <c r="BF21" s="3"/>
    </row>
    <row r="22" spans="1:58" ht="34.05" customHeight="1">
      <c r="A22" s="63" t="s">
        <v>365</v>
      </c>
      <c r="C22" s="64"/>
      <c r="D22" s="64"/>
      <c r="E22" s="65"/>
      <c r="F22" s="67"/>
      <c r="G22" s="99" t="s">
        <v>3070</v>
      </c>
      <c r="H22" s="64"/>
      <c r="I22" s="68"/>
      <c r="J22" s="69"/>
      <c r="K22" s="69"/>
      <c r="L22" s="68" t="s">
        <v>3949</v>
      </c>
      <c r="M22" s="72"/>
      <c r="N22" s="73">
        <v>3498.89453125</v>
      </c>
      <c r="O22" s="73">
        <v>1331.652099609375</v>
      </c>
      <c r="P22" s="74"/>
      <c r="Q22" s="75"/>
      <c r="R22" s="75"/>
      <c r="S22" s="85"/>
      <c r="T22" s="48">
        <v>7</v>
      </c>
      <c r="U22" s="48">
        <v>2</v>
      </c>
      <c r="V22" s="49">
        <v>16963.462932</v>
      </c>
      <c r="W22" s="49">
        <v>0.001192</v>
      </c>
      <c r="X22" s="49">
        <v>0.01257</v>
      </c>
      <c r="Y22" s="49">
        <v>2.014789</v>
      </c>
      <c r="Z22" s="49">
        <v>0.16071428571428573</v>
      </c>
      <c r="AA22" s="49">
        <v>0.125</v>
      </c>
      <c r="AB22" s="70">
        <v>22</v>
      </c>
      <c r="AC2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 s="71"/>
      <c r="AE22" s="77">
        <v>3043</v>
      </c>
      <c r="AF22" s="77">
        <v>19805</v>
      </c>
      <c r="AG22" s="77">
        <v>7291</v>
      </c>
      <c r="AH22" s="77">
        <v>3440</v>
      </c>
      <c r="AI22" s="77"/>
      <c r="AJ22" s="77" t="s">
        <v>2322</v>
      </c>
      <c r="AK22" s="77" t="s">
        <v>2701</v>
      </c>
      <c r="AL22" s="82" t="s">
        <v>2868</v>
      </c>
      <c r="AM22" s="77"/>
      <c r="AN22" s="79">
        <v>39944.56260416667</v>
      </c>
      <c r="AO22" s="77" t="s">
        <v>3485</v>
      </c>
      <c r="AP22" s="82" t="s">
        <v>3505</v>
      </c>
      <c r="AQ22" s="77" t="s">
        <v>66</v>
      </c>
      <c r="AR22" s="48" t="s">
        <v>1018</v>
      </c>
      <c r="AS22" s="48" t="s">
        <v>1018</v>
      </c>
      <c r="AT22" s="48" t="s">
        <v>1169</v>
      </c>
      <c r="AU22" s="48" t="s">
        <v>1169</v>
      </c>
      <c r="AV22" s="48"/>
      <c r="AW22" s="48"/>
      <c r="AX22" s="103" t="s">
        <v>4493</v>
      </c>
      <c r="AY22" s="103" t="s">
        <v>4493</v>
      </c>
      <c r="AZ22" s="103" t="s">
        <v>4756</v>
      </c>
      <c r="BA22" s="103" t="s">
        <v>4756</v>
      </c>
      <c r="BB22" s="2"/>
      <c r="BC22" s="3"/>
      <c r="BD22" s="3"/>
      <c r="BE22" s="3"/>
      <c r="BF22" s="3"/>
    </row>
    <row r="23" spans="1:58" ht="34.05" customHeight="1">
      <c r="A23" s="63" t="s">
        <v>196</v>
      </c>
      <c r="C23" s="64"/>
      <c r="D23" s="64"/>
      <c r="E23" s="65"/>
      <c r="F23" s="67"/>
      <c r="G23" s="99" t="s">
        <v>3071</v>
      </c>
      <c r="H23" s="64"/>
      <c r="I23" s="68"/>
      <c r="J23" s="69"/>
      <c r="K23" s="69"/>
      <c r="L23" s="68" t="s">
        <v>3950</v>
      </c>
      <c r="M23" s="72"/>
      <c r="N23" s="73">
        <v>5633.3388671875</v>
      </c>
      <c r="O23" s="73">
        <v>2733.199951171875</v>
      </c>
      <c r="P23" s="74"/>
      <c r="Q23" s="75"/>
      <c r="R23" s="75"/>
      <c r="S23" s="85"/>
      <c r="T23" s="48">
        <v>0</v>
      </c>
      <c r="U23" s="48">
        <v>2</v>
      </c>
      <c r="V23" s="49">
        <v>4</v>
      </c>
      <c r="W23" s="49">
        <v>0.25</v>
      </c>
      <c r="X23" s="49">
        <v>0</v>
      </c>
      <c r="Y23" s="49">
        <v>1.298244</v>
      </c>
      <c r="Z23" s="49">
        <v>0</v>
      </c>
      <c r="AA23" s="49">
        <v>0</v>
      </c>
      <c r="AB23" s="70">
        <v>23</v>
      </c>
      <c r="AC2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 s="71"/>
      <c r="AE23" s="77">
        <v>107</v>
      </c>
      <c r="AF23" s="77">
        <v>24</v>
      </c>
      <c r="AG23" s="77">
        <v>102</v>
      </c>
      <c r="AH23" s="77">
        <v>1254</v>
      </c>
      <c r="AI23" s="77"/>
      <c r="AJ23" s="77" t="s">
        <v>2323</v>
      </c>
      <c r="AK23" s="77"/>
      <c r="AL23" s="77"/>
      <c r="AM23" s="77"/>
      <c r="AN23" s="79">
        <v>44104.23034722222</v>
      </c>
      <c r="AO23" s="77" t="s">
        <v>3485</v>
      </c>
      <c r="AP23" s="82" t="s">
        <v>3506</v>
      </c>
      <c r="AQ23" s="77" t="s">
        <v>66</v>
      </c>
      <c r="AR23" s="48" t="s">
        <v>957</v>
      </c>
      <c r="AS23" s="48" t="s">
        <v>957</v>
      </c>
      <c r="AT23" s="48" t="s">
        <v>1169</v>
      </c>
      <c r="AU23" s="48" t="s">
        <v>1169</v>
      </c>
      <c r="AV23" s="48"/>
      <c r="AW23" s="48"/>
      <c r="AX23" s="103" t="s">
        <v>4494</v>
      </c>
      <c r="AY23" s="103" t="s">
        <v>4494</v>
      </c>
      <c r="AZ23" s="103" t="s">
        <v>4757</v>
      </c>
      <c r="BA23" s="103" t="s">
        <v>4757</v>
      </c>
      <c r="BB23" s="2"/>
      <c r="BC23" s="3"/>
      <c r="BD23" s="3"/>
      <c r="BE23" s="3"/>
      <c r="BF23" s="3"/>
    </row>
    <row r="24" spans="1:58" ht="34.05" customHeight="1">
      <c r="A24" s="63" t="s">
        <v>528</v>
      </c>
      <c r="C24" s="64"/>
      <c r="D24" s="64"/>
      <c r="E24" s="65"/>
      <c r="F24" s="67"/>
      <c r="G24" s="99" t="s">
        <v>3072</v>
      </c>
      <c r="H24" s="64"/>
      <c r="I24" s="68"/>
      <c r="J24" s="69"/>
      <c r="K24" s="69"/>
      <c r="L24" s="68" t="s">
        <v>3951</v>
      </c>
      <c r="M24" s="72"/>
      <c r="N24" s="73">
        <v>5832.75</v>
      </c>
      <c r="O24" s="73">
        <v>3016.227294921875</v>
      </c>
      <c r="P24" s="74"/>
      <c r="Q24" s="75"/>
      <c r="R24" s="75"/>
      <c r="S24" s="85"/>
      <c r="T24" s="48">
        <v>1</v>
      </c>
      <c r="U24" s="48">
        <v>0</v>
      </c>
      <c r="V24" s="49">
        <v>0</v>
      </c>
      <c r="W24" s="49">
        <v>0.166667</v>
      </c>
      <c r="X24" s="49">
        <v>0</v>
      </c>
      <c r="Y24" s="49">
        <v>0.701754</v>
      </c>
      <c r="Z24" s="49">
        <v>0</v>
      </c>
      <c r="AA24" s="49">
        <v>0</v>
      </c>
      <c r="AB24" s="70">
        <v>24</v>
      </c>
      <c r="AC2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 s="71"/>
      <c r="AE24" s="77">
        <v>560</v>
      </c>
      <c r="AF24" s="77">
        <v>1732</v>
      </c>
      <c r="AG24" s="77">
        <v>1074</v>
      </c>
      <c r="AH24" s="77">
        <v>4072</v>
      </c>
      <c r="AI24" s="77"/>
      <c r="AJ24" s="77" t="s">
        <v>2324</v>
      </c>
      <c r="AK24" s="77" t="s">
        <v>2703</v>
      </c>
      <c r="AL24" s="77"/>
      <c r="AM24" s="77"/>
      <c r="AN24" s="79">
        <v>42030.64184027778</v>
      </c>
      <c r="AO24" s="77" t="s">
        <v>3485</v>
      </c>
      <c r="AP24" s="82" t="s">
        <v>3507</v>
      </c>
      <c r="AQ24" s="77" t="s">
        <v>65</v>
      </c>
      <c r="AR24" s="48"/>
      <c r="AS24" s="48"/>
      <c r="AT24" s="48"/>
      <c r="AU24" s="48"/>
      <c r="AV24" s="48"/>
      <c r="AW24" s="48"/>
      <c r="AX24" s="48"/>
      <c r="AY24" s="48"/>
      <c r="AZ24" s="48"/>
      <c r="BA24" s="48"/>
      <c r="BB24" s="2"/>
      <c r="BC24" s="3"/>
      <c r="BD24" s="3"/>
      <c r="BE24" s="3"/>
      <c r="BF24" s="3"/>
    </row>
    <row r="25" spans="1:58" ht="34.05" customHeight="1">
      <c r="A25" s="63" t="s">
        <v>529</v>
      </c>
      <c r="C25" s="64"/>
      <c r="D25" s="64"/>
      <c r="E25" s="65"/>
      <c r="F25" s="67"/>
      <c r="G25" s="99" t="s">
        <v>3073</v>
      </c>
      <c r="H25" s="64"/>
      <c r="I25" s="68"/>
      <c r="J25" s="69"/>
      <c r="K25" s="69"/>
      <c r="L25" s="68" t="s">
        <v>3952</v>
      </c>
      <c r="M25" s="72"/>
      <c r="N25" s="73">
        <v>5430.22265625</v>
      </c>
      <c r="O25" s="73">
        <v>2450.81201171875</v>
      </c>
      <c r="P25" s="74"/>
      <c r="Q25" s="75"/>
      <c r="R25" s="75"/>
      <c r="S25" s="85"/>
      <c r="T25" s="48">
        <v>2</v>
      </c>
      <c r="U25" s="48">
        <v>0</v>
      </c>
      <c r="V25" s="49">
        <v>4</v>
      </c>
      <c r="W25" s="49">
        <v>0.25</v>
      </c>
      <c r="X25" s="49">
        <v>0</v>
      </c>
      <c r="Y25" s="49">
        <v>1.298244</v>
      </c>
      <c r="Z25" s="49">
        <v>0</v>
      </c>
      <c r="AA25" s="49">
        <v>0</v>
      </c>
      <c r="AB25" s="70">
        <v>25</v>
      </c>
      <c r="AC2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 s="71"/>
      <c r="AE25" s="77">
        <v>132</v>
      </c>
      <c r="AF25" s="77">
        <v>125</v>
      </c>
      <c r="AG25" s="77">
        <v>4636</v>
      </c>
      <c r="AH25" s="77">
        <v>1962</v>
      </c>
      <c r="AI25" s="77"/>
      <c r="AJ25" s="77" t="s">
        <v>2325</v>
      </c>
      <c r="AK25" s="77" t="s">
        <v>2704</v>
      </c>
      <c r="AL25" s="77"/>
      <c r="AM25" s="77"/>
      <c r="AN25" s="79">
        <v>42456.87855324074</v>
      </c>
      <c r="AO25" s="77" t="s">
        <v>3485</v>
      </c>
      <c r="AP25" s="82" t="s">
        <v>3508</v>
      </c>
      <c r="AQ25" s="77" t="s">
        <v>65</v>
      </c>
      <c r="AR25" s="48"/>
      <c r="AS25" s="48"/>
      <c r="AT25" s="48"/>
      <c r="AU25" s="48"/>
      <c r="AV25" s="48"/>
      <c r="AW25" s="48"/>
      <c r="AX25" s="48"/>
      <c r="AY25" s="48"/>
      <c r="AZ25" s="48"/>
      <c r="BA25" s="48"/>
      <c r="BB25" s="2"/>
      <c r="BC25" s="3"/>
      <c r="BD25" s="3"/>
      <c r="BE25" s="3"/>
      <c r="BF25" s="3"/>
    </row>
    <row r="26" spans="1:58" ht="34.05" customHeight="1">
      <c r="A26" s="63" t="s">
        <v>197</v>
      </c>
      <c r="C26" s="64"/>
      <c r="D26" s="64"/>
      <c r="E26" s="65"/>
      <c r="F26" s="67"/>
      <c r="G26" s="99" t="s">
        <v>3074</v>
      </c>
      <c r="H26" s="64"/>
      <c r="I26" s="68"/>
      <c r="J26" s="69"/>
      <c r="K26" s="69"/>
      <c r="L26" s="68" t="s">
        <v>3953</v>
      </c>
      <c r="M26" s="72"/>
      <c r="N26" s="73">
        <v>7848.91748046875</v>
      </c>
      <c r="O26" s="73">
        <v>392.5227355957031</v>
      </c>
      <c r="P26" s="74"/>
      <c r="Q26" s="75"/>
      <c r="R26" s="75"/>
      <c r="S26" s="85"/>
      <c r="T26" s="48">
        <v>1</v>
      </c>
      <c r="U26" s="48">
        <v>1</v>
      </c>
      <c r="V26" s="49">
        <v>0</v>
      </c>
      <c r="W26" s="49">
        <v>0</v>
      </c>
      <c r="X26" s="49">
        <v>0</v>
      </c>
      <c r="Y26" s="49">
        <v>0.999999</v>
      </c>
      <c r="Z26" s="49">
        <v>0</v>
      </c>
      <c r="AA26" s="49" t="s">
        <v>4380</v>
      </c>
      <c r="AB26" s="70">
        <v>26</v>
      </c>
      <c r="AC2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 s="71"/>
      <c r="AE26" s="77">
        <v>264</v>
      </c>
      <c r="AF26" s="77">
        <v>1461</v>
      </c>
      <c r="AG26" s="77">
        <v>957</v>
      </c>
      <c r="AH26" s="77">
        <v>1199</v>
      </c>
      <c r="AI26" s="77"/>
      <c r="AJ26" s="77"/>
      <c r="AK26" s="77" t="s">
        <v>2693</v>
      </c>
      <c r="AL26" s="82" t="s">
        <v>2869</v>
      </c>
      <c r="AM26" s="77"/>
      <c r="AN26" s="79">
        <v>42078.90001157407</v>
      </c>
      <c r="AO26" s="77" t="s">
        <v>3485</v>
      </c>
      <c r="AP26" s="82" t="s">
        <v>3509</v>
      </c>
      <c r="AQ26" s="77" t="s">
        <v>66</v>
      </c>
      <c r="AR26" s="48" t="s">
        <v>958</v>
      </c>
      <c r="AS26" s="48" t="s">
        <v>958</v>
      </c>
      <c r="AT26" s="48" t="s">
        <v>1169</v>
      </c>
      <c r="AU26" s="48" t="s">
        <v>1169</v>
      </c>
      <c r="AV26" s="48"/>
      <c r="AW26" s="48"/>
      <c r="AX26" s="103" t="s">
        <v>4495</v>
      </c>
      <c r="AY26" s="103" t="s">
        <v>4495</v>
      </c>
      <c r="AZ26" s="103" t="s">
        <v>4758</v>
      </c>
      <c r="BA26" s="103" t="s">
        <v>4758</v>
      </c>
      <c r="BB26" s="2"/>
      <c r="BC26" s="3"/>
      <c r="BD26" s="3"/>
      <c r="BE26" s="3"/>
      <c r="BF26" s="3"/>
    </row>
    <row r="27" spans="1:58" ht="34.05" customHeight="1">
      <c r="A27" s="63" t="s">
        <v>198</v>
      </c>
      <c r="C27" s="64"/>
      <c r="D27" s="64"/>
      <c r="E27" s="65"/>
      <c r="F27" s="67"/>
      <c r="G27" s="99" t="s">
        <v>3075</v>
      </c>
      <c r="H27" s="64"/>
      <c r="I27" s="68"/>
      <c r="J27" s="69"/>
      <c r="K27" s="69"/>
      <c r="L27" s="68" t="s">
        <v>3954</v>
      </c>
      <c r="M27" s="72"/>
      <c r="N27" s="73">
        <v>4037.263427734375</v>
      </c>
      <c r="O27" s="73">
        <v>5149.53955078125</v>
      </c>
      <c r="P27" s="74"/>
      <c r="Q27" s="75"/>
      <c r="R27" s="75"/>
      <c r="S27" s="85"/>
      <c r="T27" s="48">
        <v>0</v>
      </c>
      <c r="U27" s="48">
        <v>2</v>
      </c>
      <c r="V27" s="49">
        <v>506</v>
      </c>
      <c r="W27" s="49">
        <v>0.000657</v>
      </c>
      <c r="X27" s="49">
        <v>6.4E-05</v>
      </c>
      <c r="Y27" s="49">
        <v>1.001929</v>
      </c>
      <c r="Z27" s="49">
        <v>0</v>
      </c>
      <c r="AA27" s="49">
        <v>0</v>
      </c>
      <c r="AB27" s="70">
        <v>27</v>
      </c>
      <c r="AC2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 s="71"/>
      <c r="AE27" s="77">
        <v>902</v>
      </c>
      <c r="AF27" s="77">
        <v>696</v>
      </c>
      <c r="AG27" s="77">
        <v>8941</v>
      </c>
      <c r="AH27" s="77">
        <v>21532</v>
      </c>
      <c r="AI27" s="77"/>
      <c r="AJ27" s="77" t="s">
        <v>2326</v>
      </c>
      <c r="AK27" s="77" t="s">
        <v>2691</v>
      </c>
      <c r="AL27" s="77"/>
      <c r="AM27" s="77"/>
      <c r="AN27" s="79">
        <v>41240.815416666665</v>
      </c>
      <c r="AO27" s="77" t="s">
        <v>3485</v>
      </c>
      <c r="AP27" s="82" t="s">
        <v>3510</v>
      </c>
      <c r="AQ27" s="77" t="s">
        <v>66</v>
      </c>
      <c r="AR27" s="48" t="s">
        <v>959</v>
      </c>
      <c r="AS27" s="48" t="s">
        <v>959</v>
      </c>
      <c r="AT27" s="48" t="s">
        <v>1169</v>
      </c>
      <c r="AU27" s="48" t="s">
        <v>1169</v>
      </c>
      <c r="AV27" s="48"/>
      <c r="AW27" s="48"/>
      <c r="AX27" s="103" t="s">
        <v>4496</v>
      </c>
      <c r="AY27" s="103" t="s">
        <v>4496</v>
      </c>
      <c r="AZ27" s="103" t="s">
        <v>4759</v>
      </c>
      <c r="BA27" s="103" t="s">
        <v>4759</v>
      </c>
      <c r="BB27" s="2"/>
      <c r="BC27" s="3"/>
      <c r="BD27" s="3"/>
      <c r="BE27" s="3"/>
      <c r="BF27" s="3"/>
    </row>
    <row r="28" spans="1:58" ht="34.05" customHeight="1">
      <c r="A28" s="63" t="s">
        <v>530</v>
      </c>
      <c r="C28" s="64"/>
      <c r="D28" s="64"/>
      <c r="E28" s="65"/>
      <c r="F28" s="67"/>
      <c r="G28" s="99" t="s">
        <v>3076</v>
      </c>
      <c r="H28" s="64"/>
      <c r="I28" s="68"/>
      <c r="J28" s="69"/>
      <c r="K28" s="69"/>
      <c r="L28" s="68" t="s">
        <v>3955</v>
      </c>
      <c r="M28" s="72"/>
      <c r="N28" s="73">
        <v>4225.76806640625</v>
      </c>
      <c r="O28" s="73">
        <v>5557.29541015625</v>
      </c>
      <c r="P28" s="74"/>
      <c r="Q28" s="75"/>
      <c r="R28" s="75"/>
      <c r="S28" s="85"/>
      <c r="T28" s="48">
        <v>1</v>
      </c>
      <c r="U28" s="48">
        <v>0</v>
      </c>
      <c r="V28" s="49">
        <v>0</v>
      </c>
      <c r="W28" s="49">
        <v>0.000563</v>
      </c>
      <c r="X28" s="49">
        <v>8E-06</v>
      </c>
      <c r="Y28" s="49">
        <v>0.57582</v>
      </c>
      <c r="Z28" s="49">
        <v>0</v>
      </c>
      <c r="AA28" s="49">
        <v>0</v>
      </c>
      <c r="AB28" s="70">
        <v>28</v>
      </c>
      <c r="AC2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 s="71"/>
      <c r="AE28" s="77">
        <v>36</v>
      </c>
      <c r="AF28" s="77">
        <v>12009</v>
      </c>
      <c r="AG28" s="77">
        <v>175</v>
      </c>
      <c r="AH28" s="77">
        <v>0</v>
      </c>
      <c r="AI28" s="77"/>
      <c r="AJ28" s="77" t="s">
        <v>2327</v>
      </c>
      <c r="AK28" s="77"/>
      <c r="AL28" s="82" t="s">
        <v>2870</v>
      </c>
      <c r="AM28" s="77"/>
      <c r="AN28" s="79">
        <v>44056.43346064815</v>
      </c>
      <c r="AO28" s="77" t="s">
        <v>3485</v>
      </c>
      <c r="AP28" s="82" t="s">
        <v>3511</v>
      </c>
      <c r="AQ28" s="77" t="s">
        <v>65</v>
      </c>
      <c r="AR28" s="48"/>
      <c r="AS28" s="48"/>
      <c r="AT28" s="48"/>
      <c r="AU28" s="48"/>
      <c r="AV28" s="48"/>
      <c r="AW28" s="48"/>
      <c r="AX28" s="48"/>
      <c r="AY28" s="48"/>
      <c r="AZ28" s="48"/>
      <c r="BA28" s="48"/>
      <c r="BB28" s="2"/>
      <c r="BC28" s="3"/>
      <c r="BD28" s="3"/>
      <c r="BE28" s="3"/>
      <c r="BF28" s="3"/>
    </row>
    <row r="29" spans="1:58" ht="34.05" customHeight="1">
      <c r="A29" s="63" t="s">
        <v>253</v>
      </c>
      <c r="C29" s="64"/>
      <c r="D29" s="64"/>
      <c r="E29" s="65"/>
      <c r="F29" s="67"/>
      <c r="G29" s="99" t="s">
        <v>3077</v>
      </c>
      <c r="H29" s="64"/>
      <c r="I29" s="68"/>
      <c r="J29" s="69"/>
      <c r="K29" s="69"/>
      <c r="L29" s="68" t="s">
        <v>3956</v>
      </c>
      <c r="M29" s="72"/>
      <c r="N29" s="73">
        <v>3786.588623046875</v>
      </c>
      <c r="O29" s="73">
        <v>4801.2216796875</v>
      </c>
      <c r="P29" s="74"/>
      <c r="Q29" s="75"/>
      <c r="R29" s="75"/>
      <c r="S29" s="85"/>
      <c r="T29" s="48">
        <v>1</v>
      </c>
      <c r="U29" s="48">
        <v>1</v>
      </c>
      <c r="V29" s="49">
        <v>1008</v>
      </c>
      <c r="W29" s="49">
        <v>0.000787</v>
      </c>
      <c r="X29" s="49">
        <v>0.00053</v>
      </c>
      <c r="Y29" s="49">
        <v>0.8529</v>
      </c>
      <c r="Z29" s="49">
        <v>0</v>
      </c>
      <c r="AA29" s="49">
        <v>0</v>
      </c>
      <c r="AB29" s="70">
        <v>29</v>
      </c>
      <c r="AC2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 s="71"/>
      <c r="AE29" s="77">
        <v>240</v>
      </c>
      <c r="AF29" s="77">
        <v>2489</v>
      </c>
      <c r="AG29" s="77">
        <v>14435</v>
      </c>
      <c r="AH29" s="77">
        <v>9926</v>
      </c>
      <c r="AI29" s="77"/>
      <c r="AJ29" s="77" t="s">
        <v>2328</v>
      </c>
      <c r="AK29" s="77" t="s">
        <v>2705</v>
      </c>
      <c r="AL29" s="82" t="s">
        <v>2871</v>
      </c>
      <c r="AM29" s="77"/>
      <c r="AN29" s="79">
        <v>44028.355150462965</v>
      </c>
      <c r="AO29" s="77" t="s">
        <v>3485</v>
      </c>
      <c r="AP29" s="82" t="s">
        <v>3512</v>
      </c>
      <c r="AQ29" s="77" t="s">
        <v>66</v>
      </c>
      <c r="AR29" s="48"/>
      <c r="AS29" s="48"/>
      <c r="AT29" s="48"/>
      <c r="AU29" s="48"/>
      <c r="AV29" s="48"/>
      <c r="AW29" s="48"/>
      <c r="AX29" s="103" t="s">
        <v>4497</v>
      </c>
      <c r="AY29" s="103" t="s">
        <v>4497</v>
      </c>
      <c r="AZ29" s="103" t="s">
        <v>4760</v>
      </c>
      <c r="BA29" s="103" t="s">
        <v>4760</v>
      </c>
      <c r="BB29" s="2"/>
      <c r="BC29" s="3"/>
      <c r="BD29" s="3"/>
      <c r="BE29" s="3"/>
      <c r="BF29" s="3"/>
    </row>
    <row r="30" spans="1:58" ht="34.05" customHeight="1">
      <c r="A30" s="63" t="s">
        <v>199</v>
      </c>
      <c r="C30" s="64"/>
      <c r="D30" s="64"/>
      <c r="E30" s="65"/>
      <c r="F30" s="67"/>
      <c r="G30" s="99" t="s">
        <v>3078</v>
      </c>
      <c r="H30" s="64"/>
      <c r="I30" s="68"/>
      <c r="J30" s="69"/>
      <c r="K30" s="69"/>
      <c r="L30" s="68" t="s">
        <v>3957</v>
      </c>
      <c r="M30" s="72"/>
      <c r="N30" s="73">
        <v>6606.48193359375</v>
      </c>
      <c r="O30" s="73">
        <v>3057.54541015625</v>
      </c>
      <c r="P30" s="74"/>
      <c r="Q30" s="75"/>
      <c r="R30" s="75"/>
      <c r="S30" s="85"/>
      <c r="T30" s="48">
        <v>0</v>
      </c>
      <c r="U30" s="48">
        <v>1</v>
      </c>
      <c r="V30" s="49">
        <v>0</v>
      </c>
      <c r="W30" s="49">
        <v>1</v>
      </c>
      <c r="X30" s="49">
        <v>0</v>
      </c>
      <c r="Y30" s="49">
        <v>0.999999</v>
      </c>
      <c r="Z30" s="49">
        <v>0</v>
      </c>
      <c r="AA30" s="49">
        <v>0</v>
      </c>
      <c r="AB30" s="70">
        <v>30</v>
      </c>
      <c r="AC3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 s="71"/>
      <c r="AE30" s="77">
        <v>27</v>
      </c>
      <c r="AF30" s="77">
        <v>2</v>
      </c>
      <c r="AG30" s="77">
        <v>372</v>
      </c>
      <c r="AH30" s="77">
        <v>2</v>
      </c>
      <c r="AI30" s="77"/>
      <c r="AJ30" s="77"/>
      <c r="AK30" s="77"/>
      <c r="AL30" s="77"/>
      <c r="AM30" s="77"/>
      <c r="AN30" s="79">
        <v>44101.97677083333</v>
      </c>
      <c r="AO30" s="77" t="s">
        <v>3485</v>
      </c>
      <c r="AP30" s="82" t="s">
        <v>3513</v>
      </c>
      <c r="AQ30" s="77" t="s">
        <v>66</v>
      </c>
      <c r="AR30" s="48" t="s">
        <v>960</v>
      </c>
      <c r="AS30" s="48" t="s">
        <v>960</v>
      </c>
      <c r="AT30" s="48" t="s">
        <v>1170</v>
      </c>
      <c r="AU30" s="48" t="s">
        <v>1170</v>
      </c>
      <c r="AV30" s="48"/>
      <c r="AW30" s="48"/>
      <c r="AX30" s="103" t="s">
        <v>4498</v>
      </c>
      <c r="AY30" s="103" t="s">
        <v>4498</v>
      </c>
      <c r="AZ30" s="103" t="s">
        <v>4761</v>
      </c>
      <c r="BA30" s="103" t="s">
        <v>4761</v>
      </c>
      <c r="BB30" s="2"/>
      <c r="BC30" s="3"/>
      <c r="BD30" s="3"/>
      <c r="BE30" s="3"/>
      <c r="BF30" s="3"/>
    </row>
    <row r="31" spans="1:58" ht="34.05" customHeight="1">
      <c r="A31" s="63" t="s">
        <v>531</v>
      </c>
      <c r="C31" s="64"/>
      <c r="D31" s="64"/>
      <c r="E31" s="65"/>
      <c r="F31" s="67"/>
      <c r="G31" s="99" t="s">
        <v>3079</v>
      </c>
      <c r="H31" s="64"/>
      <c r="I31" s="68"/>
      <c r="J31" s="69"/>
      <c r="K31" s="69"/>
      <c r="L31" s="68" t="s">
        <v>3958</v>
      </c>
      <c r="M31" s="72"/>
      <c r="N31" s="73">
        <v>6993.34814453125</v>
      </c>
      <c r="O31" s="73">
        <v>2541.068115234375</v>
      </c>
      <c r="P31" s="74"/>
      <c r="Q31" s="75"/>
      <c r="R31" s="75"/>
      <c r="S31" s="85"/>
      <c r="T31" s="48">
        <v>1</v>
      </c>
      <c r="U31" s="48">
        <v>0</v>
      </c>
      <c r="V31" s="49">
        <v>0</v>
      </c>
      <c r="W31" s="49">
        <v>1</v>
      </c>
      <c r="X31" s="49">
        <v>0</v>
      </c>
      <c r="Y31" s="49">
        <v>0.999999</v>
      </c>
      <c r="Z31" s="49">
        <v>0</v>
      </c>
      <c r="AA31" s="49">
        <v>0</v>
      </c>
      <c r="AB31" s="70">
        <v>31</v>
      </c>
      <c r="AC3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 s="71"/>
      <c r="AE31" s="77">
        <v>1202</v>
      </c>
      <c r="AF31" s="77">
        <v>73200824</v>
      </c>
      <c r="AG31" s="77">
        <v>32640</v>
      </c>
      <c r="AH31" s="77">
        <v>5492</v>
      </c>
      <c r="AI31" s="77"/>
      <c r="AJ31" s="77" t="s">
        <v>2329</v>
      </c>
      <c r="AK31" s="77" t="s">
        <v>2706</v>
      </c>
      <c r="AL31" s="82" t="s">
        <v>2872</v>
      </c>
      <c r="AM31" s="77"/>
      <c r="AN31" s="79">
        <v>39399.90539351852</v>
      </c>
      <c r="AO31" s="77" t="s">
        <v>3485</v>
      </c>
      <c r="AP31" s="82" t="s">
        <v>3514</v>
      </c>
      <c r="AQ31" s="77" t="s">
        <v>65</v>
      </c>
      <c r="AR31" s="48"/>
      <c r="AS31" s="48"/>
      <c r="AT31" s="48"/>
      <c r="AU31" s="48"/>
      <c r="AV31" s="48"/>
      <c r="AW31" s="48"/>
      <c r="AX31" s="48"/>
      <c r="AY31" s="48"/>
      <c r="AZ31" s="48"/>
      <c r="BA31" s="48"/>
      <c r="BB31" s="2"/>
      <c r="BC31" s="3"/>
      <c r="BD31" s="3"/>
      <c r="BE31" s="3"/>
      <c r="BF31" s="3"/>
    </row>
    <row r="32" spans="1:58" ht="34.05" customHeight="1">
      <c r="A32" s="63" t="s">
        <v>200</v>
      </c>
      <c r="C32" s="64"/>
      <c r="D32" s="64"/>
      <c r="E32" s="65"/>
      <c r="F32" s="67"/>
      <c r="G32" s="99" t="s">
        <v>3080</v>
      </c>
      <c r="H32" s="64"/>
      <c r="I32" s="68"/>
      <c r="J32" s="69"/>
      <c r="K32" s="69"/>
      <c r="L32" s="68" t="s">
        <v>3959</v>
      </c>
      <c r="M32" s="72"/>
      <c r="N32" s="73">
        <v>178.55357360839844</v>
      </c>
      <c r="O32" s="73">
        <v>7686.37646484375</v>
      </c>
      <c r="P32" s="74"/>
      <c r="Q32" s="75"/>
      <c r="R32" s="75"/>
      <c r="S32" s="85"/>
      <c r="T32" s="48">
        <v>1</v>
      </c>
      <c r="U32" s="48">
        <v>1</v>
      </c>
      <c r="V32" s="49">
        <v>0</v>
      </c>
      <c r="W32" s="49">
        <v>0.000945</v>
      </c>
      <c r="X32" s="49">
        <v>0.006258</v>
      </c>
      <c r="Y32" s="49">
        <v>0.611604</v>
      </c>
      <c r="Z32" s="49">
        <v>0.5</v>
      </c>
      <c r="AA32" s="49">
        <v>0</v>
      </c>
      <c r="AB32" s="70">
        <v>32</v>
      </c>
      <c r="AC3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 s="71"/>
      <c r="AE32" s="77">
        <v>933</v>
      </c>
      <c r="AF32" s="77">
        <v>1085</v>
      </c>
      <c r="AG32" s="77">
        <v>1202</v>
      </c>
      <c r="AH32" s="77">
        <v>1385</v>
      </c>
      <c r="AI32" s="77"/>
      <c r="AJ32" s="77" t="s">
        <v>2330</v>
      </c>
      <c r="AK32" s="77" t="s">
        <v>2691</v>
      </c>
      <c r="AL32" s="82" t="s">
        <v>2873</v>
      </c>
      <c r="AM32" s="77"/>
      <c r="AN32" s="79">
        <v>41754.338159722225</v>
      </c>
      <c r="AO32" s="77" t="s">
        <v>3485</v>
      </c>
      <c r="AP32" s="82" t="s">
        <v>3515</v>
      </c>
      <c r="AQ32" s="77" t="s">
        <v>66</v>
      </c>
      <c r="AR32" s="48" t="s">
        <v>961</v>
      </c>
      <c r="AS32" s="48" t="s">
        <v>961</v>
      </c>
      <c r="AT32" s="48" t="s">
        <v>1169</v>
      </c>
      <c r="AU32" s="48" t="s">
        <v>1169</v>
      </c>
      <c r="AV32" s="48"/>
      <c r="AW32" s="48"/>
      <c r="AX32" s="103" t="s">
        <v>4499</v>
      </c>
      <c r="AY32" s="103" t="s">
        <v>4499</v>
      </c>
      <c r="AZ32" s="103" t="s">
        <v>4762</v>
      </c>
      <c r="BA32" s="103" t="s">
        <v>4762</v>
      </c>
      <c r="BB32" s="2"/>
      <c r="BC32" s="3"/>
      <c r="BD32" s="3"/>
      <c r="BE32" s="3"/>
      <c r="BF32" s="3"/>
    </row>
    <row r="33" spans="1:58" ht="34.05" customHeight="1">
      <c r="A33" s="63" t="s">
        <v>201</v>
      </c>
      <c r="C33" s="64"/>
      <c r="D33" s="64"/>
      <c r="E33" s="65"/>
      <c r="F33" s="67"/>
      <c r="G33" s="99" t="s">
        <v>3081</v>
      </c>
      <c r="H33" s="64"/>
      <c r="I33" s="63" t="s">
        <v>188</v>
      </c>
      <c r="J33" s="69" t="s">
        <v>5482</v>
      </c>
      <c r="K33" s="69"/>
      <c r="L33" s="68" t="s">
        <v>3960</v>
      </c>
      <c r="M33" s="72"/>
      <c r="N33" s="73">
        <v>244.18057250976562</v>
      </c>
      <c r="O33" s="73">
        <v>7950.60791015625</v>
      </c>
      <c r="P33" s="74"/>
      <c r="Q33" s="75"/>
      <c r="R33" s="75"/>
      <c r="S33" s="85"/>
      <c r="T33" s="48">
        <v>0</v>
      </c>
      <c r="U33" s="48">
        <v>2</v>
      </c>
      <c r="V33" s="49">
        <v>0</v>
      </c>
      <c r="W33" s="49">
        <v>0.000945</v>
      </c>
      <c r="X33" s="49">
        <v>0.006258</v>
      </c>
      <c r="Y33" s="49">
        <v>0.611604</v>
      </c>
      <c r="Z33" s="49">
        <v>0.5</v>
      </c>
      <c r="AA33" s="49">
        <v>0</v>
      </c>
      <c r="AB33" s="70">
        <v>33</v>
      </c>
      <c r="AC3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 s="71"/>
      <c r="AE33" s="77">
        <v>36</v>
      </c>
      <c r="AF33" s="77">
        <v>599</v>
      </c>
      <c r="AG33" s="77">
        <v>39545</v>
      </c>
      <c r="AH33" s="77">
        <v>6398</v>
      </c>
      <c r="AI33" s="77"/>
      <c r="AJ33" s="77" t="s">
        <v>2331</v>
      </c>
      <c r="AK33" s="77" t="s">
        <v>2707</v>
      </c>
      <c r="AL33" s="82" t="s">
        <v>2874</v>
      </c>
      <c r="AM33" s="77"/>
      <c r="AN33" s="79">
        <v>41099.02974537037</v>
      </c>
      <c r="AO33" s="77" t="s">
        <v>3485</v>
      </c>
      <c r="AP33" s="82" t="s">
        <v>3516</v>
      </c>
      <c r="AQ33" s="77" t="s">
        <v>66</v>
      </c>
      <c r="AR33" s="48"/>
      <c r="AS33" s="48"/>
      <c r="AT33" s="48"/>
      <c r="AU33" s="48"/>
      <c r="AV33" s="48"/>
      <c r="AW33" s="48"/>
      <c r="AX33" s="103" t="s">
        <v>4500</v>
      </c>
      <c r="AY33" s="103" t="s">
        <v>4500</v>
      </c>
      <c r="AZ33" s="103" t="s">
        <v>4763</v>
      </c>
      <c r="BA33" s="103" t="s">
        <v>4763</v>
      </c>
      <c r="BB33" s="2"/>
      <c r="BC33" s="3"/>
      <c r="BD33" s="3"/>
      <c r="BE33" s="3"/>
      <c r="BF33" s="3"/>
    </row>
    <row r="34" spans="1:58" ht="34.05" customHeight="1">
      <c r="A34" s="63" t="s">
        <v>202</v>
      </c>
      <c r="C34" s="64"/>
      <c r="D34" s="64"/>
      <c r="E34" s="65"/>
      <c r="F34" s="67"/>
      <c r="G34" s="99" t="s">
        <v>3082</v>
      </c>
      <c r="H34" s="64"/>
      <c r="I34" s="63" t="s">
        <v>523</v>
      </c>
      <c r="J34" s="69" t="s">
        <v>5482</v>
      </c>
      <c r="K34" s="69"/>
      <c r="L34" s="68" t="s">
        <v>3961</v>
      </c>
      <c r="M34" s="72"/>
      <c r="N34" s="73">
        <v>8496.173828125</v>
      </c>
      <c r="O34" s="73">
        <v>6321.681640625</v>
      </c>
      <c r="P34" s="74"/>
      <c r="Q34" s="75"/>
      <c r="R34" s="75"/>
      <c r="S34" s="85"/>
      <c r="T34" s="48">
        <v>0</v>
      </c>
      <c r="U34" s="48">
        <v>2</v>
      </c>
      <c r="V34" s="49">
        <v>2</v>
      </c>
      <c r="W34" s="49">
        <v>0.5</v>
      </c>
      <c r="X34" s="49">
        <v>0</v>
      </c>
      <c r="Y34" s="49">
        <v>1.459458</v>
      </c>
      <c r="Z34" s="49">
        <v>0</v>
      </c>
      <c r="AA34" s="49">
        <v>0</v>
      </c>
      <c r="AB34" s="70">
        <v>34</v>
      </c>
      <c r="AC3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 s="71"/>
      <c r="AE34" s="77">
        <v>585</v>
      </c>
      <c r="AF34" s="77">
        <v>125</v>
      </c>
      <c r="AG34" s="77">
        <v>1447</v>
      </c>
      <c r="AH34" s="77">
        <v>3710</v>
      </c>
      <c r="AI34" s="77"/>
      <c r="AJ34" s="77" t="s">
        <v>2332</v>
      </c>
      <c r="AK34" s="77" t="s">
        <v>2708</v>
      </c>
      <c r="AL34" s="77"/>
      <c r="AM34" s="77"/>
      <c r="AN34" s="79">
        <v>43852.43114583333</v>
      </c>
      <c r="AO34" s="77" t="s">
        <v>3485</v>
      </c>
      <c r="AP34" s="82" t="s">
        <v>3517</v>
      </c>
      <c r="AQ34" s="77" t="s">
        <v>66</v>
      </c>
      <c r="AR34" s="48" t="s">
        <v>962</v>
      </c>
      <c r="AS34" s="48" t="s">
        <v>962</v>
      </c>
      <c r="AT34" s="48" t="s">
        <v>1169</v>
      </c>
      <c r="AU34" s="48" t="s">
        <v>1169</v>
      </c>
      <c r="AV34" s="48"/>
      <c r="AW34" s="48"/>
      <c r="AX34" s="103" t="s">
        <v>4501</v>
      </c>
      <c r="AY34" s="103" t="s">
        <v>4501</v>
      </c>
      <c r="AZ34" s="103" t="s">
        <v>4764</v>
      </c>
      <c r="BA34" s="103" t="s">
        <v>4764</v>
      </c>
      <c r="BB34" s="2"/>
      <c r="BC34" s="3"/>
      <c r="BD34" s="3"/>
      <c r="BE34" s="3"/>
      <c r="BF34" s="3"/>
    </row>
    <row r="35" spans="1:58" ht="34.05" customHeight="1">
      <c r="A35" s="63" t="s">
        <v>532</v>
      </c>
      <c r="C35" s="64"/>
      <c r="D35" s="64"/>
      <c r="E35" s="65"/>
      <c r="F35" s="67"/>
      <c r="G35" s="99" t="s">
        <v>3083</v>
      </c>
      <c r="H35" s="64"/>
      <c r="I35" s="63" t="s">
        <v>189</v>
      </c>
      <c r="J35" s="69" t="s">
        <v>5482</v>
      </c>
      <c r="K35" s="69"/>
      <c r="L35" s="68" t="s">
        <v>3962</v>
      </c>
      <c r="M35" s="72"/>
      <c r="N35" s="73">
        <v>8005.15185546875</v>
      </c>
      <c r="O35" s="73">
        <v>5598.61376953125</v>
      </c>
      <c r="P35" s="74"/>
      <c r="Q35" s="75"/>
      <c r="R35" s="75"/>
      <c r="S35" s="85"/>
      <c r="T35" s="48">
        <v>1</v>
      </c>
      <c r="U35" s="48">
        <v>0</v>
      </c>
      <c r="V35" s="49">
        <v>0</v>
      </c>
      <c r="W35" s="49">
        <v>0.333333</v>
      </c>
      <c r="X35" s="49">
        <v>0</v>
      </c>
      <c r="Y35" s="49">
        <v>0.770269</v>
      </c>
      <c r="Z35" s="49">
        <v>0</v>
      </c>
      <c r="AA35" s="49">
        <v>0</v>
      </c>
      <c r="AB35" s="70">
        <v>35</v>
      </c>
      <c r="AC3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 s="71"/>
      <c r="AE35" s="77">
        <v>769</v>
      </c>
      <c r="AF35" s="77">
        <v>731</v>
      </c>
      <c r="AG35" s="77">
        <v>10460</v>
      </c>
      <c r="AH35" s="77">
        <v>21189</v>
      </c>
      <c r="AI35" s="77"/>
      <c r="AJ35" s="77" t="s">
        <v>2333</v>
      </c>
      <c r="AK35" s="77" t="s">
        <v>2692</v>
      </c>
      <c r="AL35" s="77"/>
      <c r="AM35" s="77"/>
      <c r="AN35" s="79">
        <v>43921.22751157408</v>
      </c>
      <c r="AO35" s="77" t="s">
        <v>3485</v>
      </c>
      <c r="AP35" s="82" t="s">
        <v>3518</v>
      </c>
      <c r="AQ35" s="77" t="s">
        <v>65</v>
      </c>
      <c r="AR35" s="48"/>
      <c r="AS35" s="48"/>
      <c r="AT35" s="48"/>
      <c r="AU35" s="48"/>
      <c r="AV35" s="48"/>
      <c r="AW35" s="48"/>
      <c r="AX35" s="48"/>
      <c r="AY35" s="48"/>
      <c r="AZ35" s="48"/>
      <c r="BA35" s="48"/>
      <c r="BB35" s="2"/>
      <c r="BC35" s="3"/>
      <c r="BD35" s="3"/>
      <c r="BE35" s="3"/>
      <c r="BF35" s="3"/>
    </row>
    <row r="36" spans="1:58" ht="34.05" customHeight="1">
      <c r="A36" s="63" t="s">
        <v>533</v>
      </c>
      <c r="C36" s="64"/>
      <c r="D36" s="64"/>
      <c r="E36" s="65"/>
      <c r="F36" s="67"/>
      <c r="G36" s="99" t="s">
        <v>3084</v>
      </c>
      <c r="H36" s="64"/>
      <c r="I36" s="63" t="s">
        <v>215</v>
      </c>
      <c r="J36" s="69" t="s">
        <v>5482</v>
      </c>
      <c r="K36" s="69"/>
      <c r="L36" s="68" t="s">
        <v>3963</v>
      </c>
      <c r="M36" s="72"/>
      <c r="N36" s="73">
        <v>8332.5</v>
      </c>
      <c r="O36" s="73">
        <v>6080.65869140625</v>
      </c>
      <c r="P36" s="74"/>
      <c r="Q36" s="75"/>
      <c r="R36" s="75"/>
      <c r="S36" s="85"/>
      <c r="T36" s="48">
        <v>1</v>
      </c>
      <c r="U36" s="48">
        <v>0</v>
      </c>
      <c r="V36" s="49">
        <v>0</v>
      </c>
      <c r="W36" s="49">
        <v>0.333333</v>
      </c>
      <c r="X36" s="49">
        <v>0</v>
      </c>
      <c r="Y36" s="49">
        <v>0.770269</v>
      </c>
      <c r="Z36" s="49">
        <v>0</v>
      </c>
      <c r="AA36" s="49">
        <v>0</v>
      </c>
      <c r="AB36" s="70">
        <v>36</v>
      </c>
      <c r="AC3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 s="71"/>
      <c r="AE36" s="77">
        <v>873</v>
      </c>
      <c r="AF36" s="77">
        <v>62</v>
      </c>
      <c r="AG36" s="77">
        <v>7598</v>
      </c>
      <c r="AH36" s="77">
        <v>6787</v>
      </c>
      <c r="AI36" s="77"/>
      <c r="AJ36" s="77" t="s">
        <v>2334</v>
      </c>
      <c r="AK36" s="77" t="s">
        <v>2692</v>
      </c>
      <c r="AL36" s="82" t="s">
        <v>2875</v>
      </c>
      <c r="AM36" s="77"/>
      <c r="AN36" s="79">
        <v>41836.55086805556</v>
      </c>
      <c r="AO36" s="77" t="s">
        <v>3485</v>
      </c>
      <c r="AP36" s="82" t="s">
        <v>3519</v>
      </c>
      <c r="AQ36" s="77" t="s">
        <v>65</v>
      </c>
      <c r="AR36" s="48"/>
      <c r="AS36" s="48"/>
      <c r="AT36" s="48"/>
      <c r="AU36" s="48"/>
      <c r="AV36" s="48"/>
      <c r="AW36" s="48"/>
      <c r="AX36" s="48"/>
      <c r="AY36" s="48"/>
      <c r="AZ36" s="48"/>
      <c r="BA36" s="48"/>
      <c r="BB36" s="2"/>
      <c r="BC36" s="3"/>
      <c r="BD36" s="3"/>
      <c r="BE36" s="3"/>
      <c r="BF36" s="3"/>
    </row>
    <row r="37" spans="1:58" ht="34.05" customHeight="1">
      <c r="A37" s="63" t="s">
        <v>203</v>
      </c>
      <c r="C37" s="64"/>
      <c r="D37" s="64"/>
      <c r="E37" s="65"/>
      <c r="F37" s="67"/>
      <c r="G37" s="99" t="s">
        <v>3085</v>
      </c>
      <c r="H37" s="64"/>
      <c r="I37" s="63" t="s">
        <v>214</v>
      </c>
      <c r="J37" s="69" t="s">
        <v>5482</v>
      </c>
      <c r="K37" s="69"/>
      <c r="L37" s="68" t="s">
        <v>3964</v>
      </c>
      <c r="M37" s="72"/>
      <c r="N37" s="73">
        <v>6993.34814453125</v>
      </c>
      <c r="O37" s="73">
        <v>3305.45458984375</v>
      </c>
      <c r="P37" s="74"/>
      <c r="Q37" s="75"/>
      <c r="R37" s="75"/>
      <c r="S37" s="85"/>
      <c r="T37" s="48">
        <v>0</v>
      </c>
      <c r="U37" s="48">
        <v>1</v>
      </c>
      <c r="V37" s="49">
        <v>0</v>
      </c>
      <c r="W37" s="49">
        <v>1</v>
      </c>
      <c r="X37" s="49">
        <v>0</v>
      </c>
      <c r="Y37" s="49">
        <v>0.999999</v>
      </c>
      <c r="Z37" s="49">
        <v>0</v>
      </c>
      <c r="AA37" s="49">
        <v>0</v>
      </c>
      <c r="AB37" s="70">
        <v>37</v>
      </c>
      <c r="AC3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 s="71"/>
      <c r="AE37" s="77">
        <v>153</v>
      </c>
      <c r="AF37" s="77">
        <v>69</v>
      </c>
      <c r="AG37" s="77">
        <v>3297</v>
      </c>
      <c r="AH37" s="77">
        <v>1325</v>
      </c>
      <c r="AI37" s="77"/>
      <c r="AJ37" s="77" t="s">
        <v>2335</v>
      </c>
      <c r="AK37" s="77" t="s">
        <v>2697</v>
      </c>
      <c r="AL37" s="82" t="s">
        <v>2876</v>
      </c>
      <c r="AM37" s="77"/>
      <c r="AN37" s="79">
        <v>40354.30236111111</v>
      </c>
      <c r="AO37" s="77" t="s">
        <v>3485</v>
      </c>
      <c r="AP37" s="82" t="s">
        <v>3520</v>
      </c>
      <c r="AQ37" s="77" t="s">
        <v>66</v>
      </c>
      <c r="AR37" s="48" t="s">
        <v>963</v>
      </c>
      <c r="AS37" s="48" t="s">
        <v>963</v>
      </c>
      <c r="AT37" s="48" t="s">
        <v>1169</v>
      </c>
      <c r="AU37" s="48" t="s">
        <v>1169</v>
      </c>
      <c r="AV37" s="48"/>
      <c r="AW37" s="48"/>
      <c r="AX37" s="103" t="s">
        <v>4502</v>
      </c>
      <c r="AY37" s="103" t="s">
        <v>4502</v>
      </c>
      <c r="AZ37" s="103" t="s">
        <v>4765</v>
      </c>
      <c r="BA37" s="103" t="s">
        <v>4765</v>
      </c>
      <c r="BB37" s="2"/>
      <c r="BC37" s="3"/>
      <c r="BD37" s="3"/>
      <c r="BE37" s="3"/>
      <c r="BF37" s="3"/>
    </row>
    <row r="38" spans="1:58" ht="34.05" customHeight="1">
      <c r="A38" s="63" t="s">
        <v>534</v>
      </c>
      <c r="C38" s="64"/>
      <c r="D38" s="64"/>
      <c r="E38" s="65"/>
      <c r="F38" s="67"/>
      <c r="G38" s="99" t="s">
        <v>3086</v>
      </c>
      <c r="H38" s="64"/>
      <c r="I38" s="63" t="s">
        <v>190</v>
      </c>
      <c r="J38" s="69" t="s">
        <v>5482</v>
      </c>
      <c r="K38" s="69"/>
      <c r="L38" s="68" t="s">
        <v>3965</v>
      </c>
      <c r="M38" s="72"/>
      <c r="N38" s="73">
        <v>6606.48193359375</v>
      </c>
      <c r="O38" s="73">
        <v>3821.931884765625</v>
      </c>
      <c r="P38" s="74"/>
      <c r="Q38" s="75"/>
      <c r="R38" s="75"/>
      <c r="S38" s="85"/>
      <c r="T38" s="48">
        <v>1</v>
      </c>
      <c r="U38" s="48">
        <v>0</v>
      </c>
      <c r="V38" s="49">
        <v>0</v>
      </c>
      <c r="W38" s="49">
        <v>1</v>
      </c>
      <c r="X38" s="49">
        <v>0</v>
      </c>
      <c r="Y38" s="49">
        <v>0.999999</v>
      </c>
      <c r="Z38" s="49">
        <v>0</v>
      </c>
      <c r="AA38" s="49">
        <v>0</v>
      </c>
      <c r="AB38" s="70">
        <v>38</v>
      </c>
      <c r="AC3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 s="71"/>
      <c r="AE38" s="77">
        <v>10</v>
      </c>
      <c r="AF38" s="77">
        <v>6801</v>
      </c>
      <c r="AG38" s="77">
        <v>11809</v>
      </c>
      <c r="AH38" s="77">
        <v>2</v>
      </c>
      <c r="AI38" s="77"/>
      <c r="AJ38" s="77" t="s">
        <v>2336</v>
      </c>
      <c r="AK38" s="77" t="s">
        <v>2701</v>
      </c>
      <c r="AL38" s="82" t="s">
        <v>2877</v>
      </c>
      <c r="AM38" s="77"/>
      <c r="AN38" s="79">
        <v>40581.64491898148</v>
      </c>
      <c r="AO38" s="77" t="s">
        <v>3485</v>
      </c>
      <c r="AP38" s="82" t="s">
        <v>3521</v>
      </c>
      <c r="AQ38" s="77" t="s">
        <v>65</v>
      </c>
      <c r="AR38" s="48"/>
      <c r="AS38" s="48"/>
      <c r="AT38" s="48"/>
      <c r="AU38" s="48"/>
      <c r="AV38" s="48"/>
      <c r="AW38" s="48"/>
      <c r="AX38" s="48"/>
      <c r="AY38" s="48"/>
      <c r="AZ38" s="48"/>
      <c r="BA38" s="48"/>
      <c r="BB38" s="2"/>
      <c r="BC38" s="3"/>
      <c r="BD38" s="3"/>
      <c r="BE38" s="3"/>
      <c r="BF38" s="3"/>
    </row>
    <row r="39" spans="1:58" ht="34.05" customHeight="1">
      <c r="A39" s="63" t="s">
        <v>204</v>
      </c>
      <c r="C39" s="64"/>
      <c r="D39" s="64"/>
      <c r="E39" s="65"/>
      <c r="F39" s="67"/>
      <c r="G39" s="99" t="s">
        <v>3087</v>
      </c>
      <c r="H39" s="64"/>
      <c r="I39" s="63" t="s">
        <v>488</v>
      </c>
      <c r="J39" s="69" t="s">
        <v>5482</v>
      </c>
      <c r="K39" s="69"/>
      <c r="L39" s="68" t="s">
        <v>3966</v>
      </c>
      <c r="M39" s="72"/>
      <c r="N39" s="73">
        <v>494.7081298828125</v>
      </c>
      <c r="O39" s="73">
        <v>4276.431640625</v>
      </c>
      <c r="P39" s="74"/>
      <c r="Q39" s="75"/>
      <c r="R39" s="75"/>
      <c r="S39" s="85"/>
      <c r="T39" s="48">
        <v>0</v>
      </c>
      <c r="U39" s="48">
        <v>1</v>
      </c>
      <c r="V39" s="49">
        <v>0</v>
      </c>
      <c r="W39" s="49">
        <v>0.000646</v>
      </c>
      <c r="X39" s="49">
        <v>0.000546</v>
      </c>
      <c r="Y39" s="49">
        <v>0.381815</v>
      </c>
      <c r="Z39" s="49">
        <v>0</v>
      </c>
      <c r="AA39" s="49">
        <v>0</v>
      </c>
      <c r="AB39" s="70">
        <v>39</v>
      </c>
      <c r="AC3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 s="71"/>
      <c r="AE39" s="77">
        <v>4873</v>
      </c>
      <c r="AF39" s="77">
        <v>2405</v>
      </c>
      <c r="AG39" s="77">
        <v>11801</v>
      </c>
      <c r="AH39" s="77">
        <v>29426</v>
      </c>
      <c r="AI39" s="77"/>
      <c r="AJ39" s="77" t="s">
        <v>2337</v>
      </c>
      <c r="AK39" s="77"/>
      <c r="AL39" s="82" t="s">
        <v>2878</v>
      </c>
      <c r="AM39" s="77"/>
      <c r="AN39" s="79">
        <v>41875.47525462963</v>
      </c>
      <c r="AO39" s="77" t="s">
        <v>3485</v>
      </c>
      <c r="AP39" s="82" t="s">
        <v>3522</v>
      </c>
      <c r="AQ39" s="77" t="s">
        <v>66</v>
      </c>
      <c r="AR39" s="48"/>
      <c r="AS39" s="48"/>
      <c r="AT39" s="48"/>
      <c r="AU39" s="48"/>
      <c r="AV39" s="48"/>
      <c r="AW39" s="48"/>
      <c r="AX39" s="103" t="s">
        <v>4503</v>
      </c>
      <c r="AY39" s="103" t="s">
        <v>4503</v>
      </c>
      <c r="AZ39" s="103" t="s">
        <v>4766</v>
      </c>
      <c r="BA39" s="103" t="s">
        <v>4766</v>
      </c>
      <c r="BB39" s="2"/>
      <c r="BC39" s="3"/>
      <c r="BD39" s="3"/>
      <c r="BE39" s="3"/>
      <c r="BF39" s="3"/>
    </row>
    <row r="40" spans="1:58" ht="34.05" customHeight="1">
      <c r="A40" s="63" t="s">
        <v>535</v>
      </c>
      <c r="C40" s="64"/>
      <c r="D40" s="64"/>
      <c r="E40" s="65"/>
      <c r="F40" s="67"/>
      <c r="G40" s="99" t="s">
        <v>3088</v>
      </c>
      <c r="H40" s="64"/>
      <c r="I40" s="63" t="s">
        <v>191</v>
      </c>
      <c r="J40" s="69" t="s">
        <v>5482</v>
      </c>
      <c r="K40" s="69"/>
      <c r="L40" s="68" t="s">
        <v>3967</v>
      </c>
      <c r="M40" s="72"/>
      <c r="N40" s="73">
        <v>933.7544555664062</v>
      </c>
      <c r="O40" s="73">
        <v>3367.012451171875</v>
      </c>
      <c r="P40" s="74"/>
      <c r="Q40" s="75"/>
      <c r="R40" s="75"/>
      <c r="S40" s="85"/>
      <c r="T40" s="48">
        <v>6</v>
      </c>
      <c r="U40" s="48">
        <v>0</v>
      </c>
      <c r="V40" s="49">
        <v>514.333333</v>
      </c>
      <c r="W40" s="49">
        <v>0.000772</v>
      </c>
      <c r="X40" s="49">
        <v>0.004541</v>
      </c>
      <c r="Y40" s="49">
        <v>1.636344</v>
      </c>
      <c r="Z40" s="49">
        <v>0.2</v>
      </c>
      <c r="AA40" s="49">
        <v>0</v>
      </c>
      <c r="AB40" s="70">
        <v>40</v>
      </c>
      <c r="AC4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 s="71"/>
      <c r="AE40" s="77">
        <v>3749</v>
      </c>
      <c r="AF40" s="77">
        <v>129355</v>
      </c>
      <c r="AG40" s="77">
        <v>57999</v>
      </c>
      <c r="AH40" s="77">
        <v>15668</v>
      </c>
      <c r="AI40" s="77"/>
      <c r="AJ40" s="77" t="s">
        <v>2338</v>
      </c>
      <c r="AK40" s="77" t="s">
        <v>2709</v>
      </c>
      <c r="AL40" s="82" t="s">
        <v>2879</v>
      </c>
      <c r="AM40" s="77"/>
      <c r="AN40" s="79">
        <v>41502.459965277776</v>
      </c>
      <c r="AO40" s="77" t="s">
        <v>3485</v>
      </c>
      <c r="AP40" s="82" t="s">
        <v>3523</v>
      </c>
      <c r="AQ40" s="77" t="s">
        <v>65</v>
      </c>
      <c r="AR40" s="48"/>
      <c r="AS40" s="48"/>
      <c r="AT40" s="48"/>
      <c r="AU40" s="48"/>
      <c r="AV40" s="48"/>
      <c r="AW40" s="48"/>
      <c r="AX40" s="48"/>
      <c r="AY40" s="48"/>
      <c r="AZ40" s="48"/>
      <c r="BA40" s="48"/>
      <c r="BB40" s="2"/>
      <c r="BC40" s="3"/>
      <c r="BD40" s="3"/>
      <c r="BE40" s="3"/>
      <c r="BF40" s="3"/>
    </row>
    <row r="41" spans="1:58" ht="34.05" customHeight="1">
      <c r="A41" s="63" t="s">
        <v>205</v>
      </c>
      <c r="C41" s="64"/>
      <c r="D41" s="64"/>
      <c r="E41" s="65"/>
      <c r="F41" s="67"/>
      <c r="G41" s="99" t="s">
        <v>3089</v>
      </c>
      <c r="H41" s="64"/>
      <c r="I41" s="63" t="s">
        <v>192</v>
      </c>
      <c r="J41" s="69" t="s">
        <v>5482</v>
      </c>
      <c r="K41" s="69"/>
      <c r="L41" s="68" t="s">
        <v>3968</v>
      </c>
      <c r="M41" s="72"/>
      <c r="N41" s="73">
        <v>8912.296875</v>
      </c>
      <c r="O41" s="73">
        <v>5960.21728515625</v>
      </c>
      <c r="P41" s="74"/>
      <c r="Q41" s="75"/>
      <c r="R41" s="75"/>
      <c r="S41" s="85"/>
      <c r="T41" s="48">
        <v>0</v>
      </c>
      <c r="U41" s="48">
        <v>3</v>
      </c>
      <c r="V41" s="49">
        <v>1010</v>
      </c>
      <c r="W41" s="49">
        <v>0.000869</v>
      </c>
      <c r="X41" s="49">
        <v>0.007139</v>
      </c>
      <c r="Y41" s="49">
        <v>1.236072</v>
      </c>
      <c r="Z41" s="49">
        <v>0</v>
      </c>
      <c r="AA41" s="49">
        <v>0</v>
      </c>
      <c r="AB41" s="70">
        <v>41</v>
      </c>
      <c r="AC4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 s="71"/>
      <c r="AE41" s="77">
        <v>880</v>
      </c>
      <c r="AF41" s="77">
        <v>272</v>
      </c>
      <c r="AG41" s="77">
        <v>463</v>
      </c>
      <c r="AH41" s="77">
        <v>112</v>
      </c>
      <c r="AI41" s="77"/>
      <c r="AJ41" s="77" t="s">
        <v>2339</v>
      </c>
      <c r="AK41" s="77" t="s">
        <v>2709</v>
      </c>
      <c r="AL41" s="82" t="s">
        <v>2880</v>
      </c>
      <c r="AM41" s="77"/>
      <c r="AN41" s="79">
        <v>41371.822384259256</v>
      </c>
      <c r="AO41" s="77" t="s">
        <v>3485</v>
      </c>
      <c r="AP41" s="82" t="s">
        <v>3524</v>
      </c>
      <c r="AQ41" s="77" t="s">
        <v>66</v>
      </c>
      <c r="AR41" s="48" t="s">
        <v>964</v>
      </c>
      <c r="AS41" s="48" t="s">
        <v>964</v>
      </c>
      <c r="AT41" s="48" t="s">
        <v>1169</v>
      </c>
      <c r="AU41" s="48" t="s">
        <v>1169</v>
      </c>
      <c r="AV41" s="48"/>
      <c r="AW41" s="48"/>
      <c r="AX41" s="103" t="s">
        <v>4504</v>
      </c>
      <c r="AY41" s="103" t="s">
        <v>4504</v>
      </c>
      <c r="AZ41" s="103" t="s">
        <v>4767</v>
      </c>
      <c r="BA41" s="103" t="s">
        <v>4767</v>
      </c>
      <c r="BB41" s="2"/>
      <c r="BC41" s="3"/>
      <c r="BD41" s="3"/>
      <c r="BE41" s="3"/>
      <c r="BF41" s="3"/>
    </row>
    <row r="42" spans="1:58" ht="34.05" customHeight="1">
      <c r="A42" s="63" t="s">
        <v>536</v>
      </c>
      <c r="C42" s="64"/>
      <c r="D42" s="64"/>
      <c r="E42" s="65"/>
      <c r="F42" s="67"/>
      <c r="G42" s="99" t="s">
        <v>3090</v>
      </c>
      <c r="H42" s="64"/>
      <c r="I42" s="63" t="s">
        <v>524</v>
      </c>
      <c r="J42" s="69" t="s">
        <v>5482</v>
      </c>
      <c r="K42" s="69"/>
      <c r="L42" s="68" t="s">
        <v>3969</v>
      </c>
      <c r="M42" s="72"/>
      <c r="N42" s="73">
        <v>8674.7275390625</v>
      </c>
      <c r="O42" s="73">
        <v>5598.61376953125</v>
      </c>
      <c r="P42" s="74"/>
      <c r="Q42" s="75"/>
      <c r="R42" s="75"/>
      <c r="S42" s="85"/>
      <c r="T42" s="48">
        <v>1</v>
      </c>
      <c r="U42" s="48">
        <v>0</v>
      </c>
      <c r="V42" s="49">
        <v>0</v>
      </c>
      <c r="W42" s="49">
        <v>0.000712</v>
      </c>
      <c r="X42" s="49">
        <v>0.000856</v>
      </c>
      <c r="Y42" s="49">
        <v>0.50022</v>
      </c>
      <c r="Z42" s="49">
        <v>0</v>
      </c>
      <c r="AA42" s="49">
        <v>0</v>
      </c>
      <c r="AB42" s="70">
        <v>42</v>
      </c>
      <c r="AC4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 s="71"/>
      <c r="AE42" s="77">
        <v>613</v>
      </c>
      <c r="AF42" s="77">
        <v>2149</v>
      </c>
      <c r="AG42" s="77">
        <v>10364</v>
      </c>
      <c r="AH42" s="77">
        <v>8698</v>
      </c>
      <c r="AI42" s="77"/>
      <c r="AJ42" s="77" t="s">
        <v>2340</v>
      </c>
      <c r="AK42" s="77" t="s">
        <v>2709</v>
      </c>
      <c r="AL42" s="82" t="s">
        <v>2881</v>
      </c>
      <c r="AM42" s="77"/>
      <c r="AN42" s="79">
        <v>40612.51777777778</v>
      </c>
      <c r="AO42" s="77" t="s">
        <v>3485</v>
      </c>
      <c r="AP42" s="82" t="s">
        <v>3525</v>
      </c>
      <c r="AQ42" s="77" t="s">
        <v>65</v>
      </c>
      <c r="AR42" s="48"/>
      <c r="AS42" s="48"/>
      <c r="AT42" s="48"/>
      <c r="AU42" s="48"/>
      <c r="AV42" s="48"/>
      <c r="AW42" s="48"/>
      <c r="AX42" s="48"/>
      <c r="AY42" s="48"/>
      <c r="AZ42" s="48"/>
      <c r="BA42" s="48"/>
      <c r="BB42" s="2"/>
      <c r="BC42" s="3"/>
      <c r="BD42" s="3"/>
      <c r="BE42" s="3"/>
      <c r="BF42" s="3"/>
    </row>
    <row r="43" spans="1:58" ht="34.05" customHeight="1">
      <c r="A43" s="63" t="s">
        <v>537</v>
      </c>
      <c r="C43" s="64"/>
      <c r="D43" s="64"/>
      <c r="E43" s="65"/>
      <c r="F43" s="67"/>
      <c r="G43" s="99" t="s">
        <v>3091</v>
      </c>
      <c r="H43" s="64"/>
      <c r="I43" s="63" t="s">
        <v>525</v>
      </c>
      <c r="J43" s="69" t="s">
        <v>5482</v>
      </c>
      <c r="K43" s="69"/>
      <c r="L43" s="68" t="s">
        <v>3970</v>
      </c>
      <c r="M43" s="72"/>
      <c r="N43" s="73">
        <v>9150.8701171875</v>
      </c>
      <c r="O43" s="73">
        <v>6321.681640625</v>
      </c>
      <c r="P43" s="74"/>
      <c r="Q43" s="75"/>
      <c r="R43" s="75"/>
      <c r="S43" s="85"/>
      <c r="T43" s="48">
        <v>1</v>
      </c>
      <c r="U43" s="48">
        <v>0</v>
      </c>
      <c r="V43" s="49">
        <v>0</v>
      </c>
      <c r="W43" s="49">
        <v>0.000712</v>
      </c>
      <c r="X43" s="49">
        <v>0.000856</v>
      </c>
      <c r="Y43" s="49">
        <v>0.50022</v>
      </c>
      <c r="Z43" s="49">
        <v>0</v>
      </c>
      <c r="AA43" s="49">
        <v>0</v>
      </c>
      <c r="AB43" s="70">
        <v>43</v>
      </c>
      <c r="AC4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 s="71"/>
      <c r="AE43" s="77">
        <v>447</v>
      </c>
      <c r="AF43" s="77">
        <v>92</v>
      </c>
      <c r="AG43" s="77">
        <v>1124</v>
      </c>
      <c r="AH43" s="77">
        <v>935</v>
      </c>
      <c r="AI43" s="77"/>
      <c r="AJ43" s="77" t="s">
        <v>2341</v>
      </c>
      <c r="AK43" s="77"/>
      <c r="AL43" s="77"/>
      <c r="AM43" s="77"/>
      <c r="AN43" s="79">
        <v>40487.58957175926</v>
      </c>
      <c r="AO43" s="77" t="s">
        <v>3485</v>
      </c>
      <c r="AP43" s="82" t="s">
        <v>3526</v>
      </c>
      <c r="AQ43" s="77" t="s">
        <v>65</v>
      </c>
      <c r="AR43" s="48"/>
      <c r="AS43" s="48"/>
      <c r="AT43" s="48"/>
      <c r="AU43" s="48"/>
      <c r="AV43" s="48"/>
      <c r="AW43" s="48"/>
      <c r="AX43" s="48"/>
      <c r="AY43" s="48"/>
      <c r="AZ43" s="48"/>
      <c r="BA43" s="48"/>
      <c r="BB43" s="2"/>
      <c r="BC43" s="3"/>
      <c r="BD43" s="3"/>
      <c r="BE43" s="3"/>
      <c r="BF43" s="3"/>
    </row>
    <row r="44" spans="1:58" ht="34.05" customHeight="1">
      <c r="A44" s="63" t="s">
        <v>515</v>
      </c>
      <c r="C44" s="64"/>
      <c r="D44" s="64"/>
      <c r="E44" s="65"/>
      <c r="F44" s="67"/>
      <c r="G44" s="99" t="s">
        <v>3092</v>
      </c>
      <c r="H44" s="64"/>
      <c r="I44" s="63" t="s">
        <v>526</v>
      </c>
      <c r="J44" s="69" t="s">
        <v>5482</v>
      </c>
      <c r="K44" s="69"/>
      <c r="L44" s="68" t="s">
        <v>3971</v>
      </c>
      <c r="M44" s="72"/>
      <c r="N44" s="73">
        <v>954.6827392578125</v>
      </c>
      <c r="O44" s="73">
        <v>7017.34765625</v>
      </c>
      <c r="P44" s="74"/>
      <c r="Q44" s="75"/>
      <c r="R44" s="75"/>
      <c r="S44" s="85"/>
      <c r="T44" s="48">
        <v>24</v>
      </c>
      <c r="U44" s="48">
        <v>4</v>
      </c>
      <c r="V44" s="49">
        <v>9253.374487</v>
      </c>
      <c r="W44" s="49">
        <v>0.001109</v>
      </c>
      <c r="X44" s="49">
        <v>0.057842</v>
      </c>
      <c r="Y44" s="49">
        <v>7.486865</v>
      </c>
      <c r="Z44" s="49">
        <v>0.04</v>
      </c>
      <c r="AA44" s="49">
        <v>0</v>
      </c>
      <c r="AB44" s="70">
        <v>44</v>
      </c>
      <c r="AC4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 s="71"/>
      <c r="AE44" s="77">
        <v>282</v>
      </c>
      <c r="AF44" s="77">
        <v>3663</v>
      </c>
      <c r="AG44" s="77">
        <v>1217</v>
      </c>
      <c r="AH44" s="77">
        <v>1039</v>
      </c>
      <c r="AI44" s="77"/>
      <c r="AJ44" s="77" t="s">
        <v>2342</v>
      </c>
      <c r="AK44" s="77" t="s">
        <v>2710</v>
      </c>
      <c r="AL44" s="82" t="s">
        <v>2882</v>
      </c>
      <c r="AM44" s="77"/>
      <c r="AN44" s="79">
        <v>42505.753333333334</v>
      </c>
      <c r="AO44" s="77" t="s">
        <v>3485</v>
      </c>
      <c r="AP44" s="82" t="s">
        <v>3527</v>
      </c>
      <c r="AQ44" s="77" t="s">
        <v>66</v>
      </c>
      <c r="AR44" s="48" t="s">
        <v>4436</v>
      </c>
      <c r="AS44" s="48" t="s">
        <v>4436</v>
      </c>
      <c r="AT44" s="48" t="s">
        <v>1179</v>
      </c>
      <c r="AU44" s="48" t="s">
        <v>4460</v>
      </c>
      <c r="AV44" s="48"/>
      <c r="AW44" s="48"/>
      <c r="AX44" s="103" t="s">
        <v>4505</v>
      </c>
      <c r="AY44" s="103" t="s">
        <v>4709</v>
      </c>
      <c r="AZ44" s="103" t="s">
        <v>4768</v>
      </c>
      <c r="BA44" s="103" t="s">
        <v>4959</v>
      </c>
      <c r="BB44" s="2"/>
      <c r="BC44" s="3"/>
      <c r="BD44" s="3"/>
      <c r="BE44" s="3"/>
      <c r="BF44" s="3"/>
    </row>
    <row r="45" spans="1:58" ht="34.05" customHeight="1">
      <c r="A45" s="63" t="s">
        <v>206</v>
      </c>
      <c r="C45" s="64"/>
      <c r="D45" s="64"/>
      <c r="E45" s="65"/>
      <c r="F45" s="67"/>
      <c r="G45" s="99" t="s">
        <v>3093</v>
      </c>
      <c r="H45" s="64"/>
      <c r="I45" s="63" t="s">
        <v>449</v>
      </c>
      <c r="J45" s="69" t="s">
        <v>5482</v>
      </c>
      <c r="K45" s="69"/>
      <c r="L45" s="68" t="s">
        <v>3972</v>
      </c>
      <c r="M45" s="72"/>
      <c r="N45" s="73">
        <v>7848.91748046875</v>
      </c>
      <c r="O45" s="73">
        <v>2003.9317626953125</v>
      </c>
      <c r="P45" s="74"/>
      <c r="Q45" s="75"/>
      <c r="R45" s="75"/>
      <c r="S45" s="85"/>
      <c r="T45" s="48">
        <v>1</v>
      </c>
      <c r="U45" s="48">
        <v>1</v>
      </c>
      <c r="V45" s="49">
        <v>0</v>
      </c>
      <c r="W45" s="49">
        <v>0</v>
      </c>
      <c r="X45" s="49">
        <v>0</v>
      </c>
      <c r="Y45" s="49">
        <v>0.999999</v>
      </c>
      <c r="Z45" s="49">
        <v>0</v>
      </c>
      <c r="AA45" s="49" t="s">
        <v>4380</v>
      </c>
      <c r="AB45" s="70">
        <v>45</v>
      </c>
      <c r="AC4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5" s="71"/>
      <c r="AE45" s="77">
        <v>2009</v>
      </c>
      <c r="AF45" s="77">
        <v>2114</v>
      </c>
      <c r="AG45" s="77">
        <v>195608</v>
      </c>
      <c r="AH45" s="77">
        <v>2983</v>
      </c>
      <c r="AI45" s="77"/>
      <c r="AJ45" s="77" t="s">
        <v>2343</v>
      </c>
      <c r="AK45" s="77" t="s">
        <v>2711</v>
      </c>
      <c r="AL45" s="82" t="s">
        <v>2883</v>
      </c>
      <c r="AM45" s="77"/>
      <c r="AN45" s="79">
        <v>40379.66559027778</v>
      </c>
      <c r="AO45" s="77" t="s">
        <v>3485</v>
      </c>
      <c r="AP45" s="82" t="s">
        <v>3528</v>
      </c>
      <c r="AQ45" s="77" t="s">
        <v>66</v>
      </c>
      <c r="AR45" s="48" t="s">
        <v>965</v>
      </c>
      <c r="AS45" s="48" t="s">
        <v>965</v>
      </c>
      <c r="AT45" s="48" t="s">
        <v>1171</v>
      </c>
      <c r="AU45" s="48" t="s">
        <v>1171</v>
      </c>
      <c r="AV45" s="48"/>
      <c r="AW45" s="48"/>
      <c r="AX45" s="103" t="s">
        <v>4506</v>
      </c>
      <c r="AY45" s="103" t="s">
        <v>4506</v>
      </c>
      <c r="AZ45" s="103" t="s">
        <v>4506</v>
      </c>
      <c r="BA45" s="103" t="s">
        <v>4506</v>
      </c>
      <c r="BB45" s="2"/>
      <c r="BC45" s="3"/>
      <c r="BD45" s="3"/>
      <c r="BE45" s="3"/>
      <c r="BF45" s="3"/>
    </row>
    <row r="46" spans="1:58" ht="34.05" customHeight="1">
      <c r="A46" s="63" t="s">
        <v>207</v>
      </c>
      <c r="C46" s="64"/>
      <c r="D46" s="64"/>
      <c r="E46" s="65"/>
      <c r="F46" s="67"/>
      <c r="G46" s="99" t="s">
        <v>3094</v>
      </c>
      <c r="H46" s="64"/>
      <c r="I46" s="63" t="s">
        <v>193</v>
      </c>
      <c r="J46" s="69" t="s">
        <v>5482</v>
      </c>
      <c r="K46" s="69"/>
      <c r="L46" s="68" t="s">
        <v>3973</v>
      </c>
      <c r="M46" s="72"/>
      <c r="N46" s="73">
        <v>4085.4501953125</v>
      </c>
      <c r="O46" s="73">
        <v>1430.822998046875</v>
      </c>
      <c r="P46" s="74"/>
      <c r="Q46" s="75"/>
      <c r="R46" s="75"/>
      <c r="S46" s="85"/>
      <c r="T46" s="48">
        <v>0</v>
      </c>
      <c r="U46" s="48">
        <v>3</v>
      </c>
      <c r="V46" s="49">
        <v>0</v>
      </c>
      <c r="W46" s="49">
        <v>0.00099</v>
      </c>
      <c r="X46" s="49">
        <v>0.008474</v>
      </c>
      <c r="Y46" s="49">
        <v>0.77057</v>
      </c>
      <c r="Z46" s="49">
        <v>0.6666666666666666</v>
      </c>
      <c r="AA46" s="49">
        <v>0</v>
      </c>
      <c r="AB46" s="70">
        <v>46</v>
      </c>
      <c r="AC4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6" s="71"/>
      <c r="AE46" s="77">
        <v>407</v>
      </c>
      <c r="AF46" s="77">
        <v>1401</v>
      </c>
      <c r="AG46" s="77">
        <v>2464</v>
      </c>
      <c r="AH46" s="77">
        <v>1649</v>
      </c>
      <c r="AI46" s="77"/>
      <c r="AJ46" s="77" t="s">
        <v>2344</v>
      </c>
      <c r="AK46" s="77" t="s">
        <v>2712</v>
      </c>
      <c r="AL46" s="82" t="s">
        <v>2884</v>
      </c>
      <c r="AM46" s="77"/>
      <c r="AN46" s="79">
        <v>40409.51150462963</v>
      </c>
      <c r="AO46" s="77" t="s">
        <v>3485</v>
      </c>
      <c r="AP46" s="82" t="s">
        <v>3529</v>
      </c>
      <c r="AQ46" s="77" t="s">
        <v>66</v>
      </c>
      <c r="AR46" s="48"/>
      <c r="AS46" s="48"/>
      <c r="AT46" s="48"/>
      <c r="AU46" s="48"/>
      <c r="AV46" s="48"/>
      <c r="AW46" s="48"/>
      <c r="AX46" s="103" t="s">
        <v>4492</v>
      </c>
      <c r="AY46" s="103" t="s">
        <v>4492</v>
      </c>
      <c r="AZ46" s="103" t="s">
        <v>4755</v>
      </c>
      <c r="BA46" s="103" t="s">
        <v>4755</v>
      </c>
      <c r="BB46" s="2"/>
      <c r="BC46" s="3"/>
      <c r="BD46" s="3"/>
      <c r="BE46" s="3"/>
      <c r="BF46" s="3"/>
    </row>
    <row r="47" spans="1:58" ht="34.05" customHeight="1">
      <c r="A47" s="63" t="s">
        <v>208</v>
      </c>
      <c r="C47" s="64"/>
      <c r="D47" s="64"/>
      <c r="E47" s="65"/>
      <c r="F47" s="67"/>
      <c r="G47" s="99" t="s">
        <v>3095</v>
      </c>
      <c r="H47" s="64"/>
      <c r="I47" s="63" t="s">
        <v>194</v>
      </c>
      <c r="J47" s="69" t="s">
        <v>5482</v>
      </c>
      <c r="K47" s="69"/>
      <c r="L47" s="68" t="s">
        <v>3974</v>
      </c>
      <c r="M47" s="72"/>
      <c r="N47" s="73">
        <v>7848.91748046875</v>
      </c>
      <c r="O47" s="73">
        <v>1466.79541015625</v>
      </c>
      <c r="P47" s="74"/>
      <c r="Q47" s="75"/>
      <c r="R47" s="75"/>
      <c r="S47" s="85"/>
      <c r="T47" s="48">
        <v>1</v>
      </c>
      <c r="U47" s="48">
        <v>1</v>
      </c>
      <c r="V47" s="49">
        <v>0</v>
      </c>
      <c r="W47" s="49">
        <v>0</v>
      </c>
      <c r="X47" s="49">
        <v>0</v>
      </c>
      <c r="Y47" s="49">
        <v>0.999999</v>
      </c>
      <c r="Z47" s="49">
        <v>0</v>
      </c>
      <c r="AA47" s="49" t="s">
        <v>4380</v>
      </c>
      <c r="AB47" s="70">
        <v>47</v>
      </c>
      <c r="AC4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7" s="71"/>
      <c r="AE47" s="77">
        <v>1370</v>
      </c>
      <c r="AF47" s="77">
        <v>2007</v>
      </c>
      <c r="AG47" s="77">
        <v>4796</v>
      </c>
      <c r="AH47" s="77">
        <v>1040</v>
      </c>
      <c r="AI47" s="77"/>
      <c r="AJ47" s="77" t="s">
        <v>2345</v>
      </c>
      <c r="AK47" s="77" t="s">
        <v>2705</v>
      </c>
      <c r="AL47" s="82" t="s">
        <v>2885</v>
      </c>
      <c r="AM47" s="77"/>
      <c r="AN47" s="79">
        <v>41382.50011574074</v>
      </c>
      <c r="AO47" s="77" t="s">
        <v>3485</v>
      </c>
      <c r="AP47" s="82" t="s">
        <v>3530</v>
      </c>
      <c r="AQ47" s="77" t="s">
        <v>66</v>
      </c>
      <c r="AR47" s="48" t="s">
        <v>966</v>
      </c>
      <c r="AS47" s="48" t="s">
        <v>966</v>
      </c>
      <c r="AT47" s="48" t="s">
        <v>4461</v>
      </c>
      <c r="AU47" s="48" t="s">
        <v>4461</v>
      </c>
      <c r="AV47" s="48"/>
      <c r="AW47" s="48"/>
      <c r="AX47" s="103" t="s">
        <v>4507</v>
      </c>
      <c r="AY47" s="103" t="s">
        <v>4507</v>
      </c>
      <c r="AZ47" s="103" t="s">
        <v>4769</v>
      </c>
      <c r="BA47" s="103" t="s">
        <v>4769</v>
      </c>
      <c r="BB47" s="2"/>
      <c r="BC47" s="3"/>
      <c r="BD47" s="3"/>
      <c r="BE47" s="3"/>
      <c r="BF47" s="3"/>
    </row>
    <row r="48" spans="1:58" ht="34.05" customHeight="1">
      <c r="A48" s="63" t="s">
        <v>209</v>
      </c>
      <c r="C48" s="64"/>
      <c r="D48" s="64"/>
      <c r="E48" s="65"/>
      <c r="F48" s="67"/>
      <c r="G48" s="99" t="s">
        <v>3096</v>
      </c>
      <c r="H48" s="64"/>
      <c r="I48" s="63" t="s">
        <v>517</v>
      </c>
      <c r="J48" s="69" t="s">
        <v>5482</v>
      </c>
      <c r="K48" s="69"/>
      <c r="L48" s="68" t="s">
        <v>3975</v>
      </c>
      <c r="M48" s="72"/>
      <c r="N48" s="73">
        <v>1952.80078125</v>
      </c>
      <c r="O48" s="73">
        <v>2739.684326171875</v>
      </c>
      <c r="P48" s="74"/>
      <c r="Q48" s="75"/>
      <c r="R48" s="75"/>
      <c r="S48" s="85"/>
      <c r="T48" s="48">
        <v>0</v>
      </c>
      <c r="U48" s="48">
        <v>1</v>
      </c>
      <c r="V48" s="49">
        <v>0</v>
      </c>
      <c r="W48" s="49">
        <v>0.000767</v>
      </c>
      <c r="X48" s="49">
        <v>0.002051</v>
      </c>
      <c r="Y48" s="49">
        <v>0.376727</v>
      </c>
      <c r="Z48" s="49">
        <v>0</v>
      </c>
      <c r="AA48" s="49">
        <v>0</v>
      </c>
      <c r="AB48" s="70">
        <v>48</v>
      </c>
      <c r="AC4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8" s="71"/>
      <c r="AE48" s="77">
        <v>6169</v>
      </c>
      <c r="AF48" s="77">
        <v>5621</v>
      </c>
      <c r="AG48" s="77">
        <v>3440</v>
      </c>
      <c r="AH48" s="77">
        <v>8109</v>
      </c>
      <c r="AI48" s="77"/>
      <c r="AJ48" s="77" t="s">
        <v>2346</v>
      </c>
      <c r="AK48" s="77" t="s">
        <v>2713</v>
      </c>
      <c r="AL48" s="82" t="s">
        <v>2886</v>
      </c>
      <c r="AM48" s="77"/>
      <c r="AN48" s="79">
        <v>39987.59637731482</v>
      </c>
      <c r="AO48" s="77" t="s">
        <v>3485</v>
      </c>
      <c r="AP48" s="82" t="s">
        <v>3531</v>
      </c>
      <c r="AQ48" s="77" t="s">
        <v>66</v>
      </c>
      <c r="AR48" s="48"/>
      <c r="AS48" s="48"/>
      <c r="AT48" s="48"/>
      <c r="AU48" s="48"/>
      <c r="AV48" s="48" t="s">
        <v>4471</v>
      </c>
      <c r="AW48" s="48" t="s">
        <v>4479</v>
      </c>
      <c r="AX48" s="103" t="s">
        <v>4508</v>
      </c>
      <c r="AY48" s="103" t="s">
        <v>4710</v>
      </c>
      <c r="AZ48" s="103" t="s">
        <v>4770</v>
      </c>
      <c r="BA48" s="103" t="s">
        <v>4960</v>
      </c>
      <c r="BB48" s="2"/>
      <c r="BC48" s="3"/>
      <c r="BD48" s="3"/>
      <c r="BE48" s="3"/>
      <c r="BF48" s="3"/>
    </row>
    <row r="49" spans="1:58" ht="34.05" customHeight="1">
      <c r="A49" s="63" t="s">
        <v>210</v>
      </c>
      <c r="C49" s="64"/>
      <c r="D49" s="64"/>
      <c r="E49" s="65"/>
      <c r="F49" s="67"/>
      <c r="G49" s="99" t="s">
        <v>3097</v>
      </c>
      <c r="H49" s="64"/>
      <c r="I49" s="63" t="s">
        <v>195</v>
      </c>
      <c r="J49" s="69" t="s">
        <v>5482</v>
      </c>
      <c r="K49" s="69"/>
      <c r="L49" s="68" t="s">
        <v>3976</v>
      </c>
      <c r="M49" s="72"/>
      <c r="N49" s="73">
        <v>5222.69189453125</v>
      </c>
      <c r="O49" s="73">
        <v>247.90908813476562</v>
      </c>
      <c r="P49" s="74"/>
      <c r="Q49" s="75"/>
      <c r="R49" s="75"/>
      <c r="S49" s="85"/>
      <c r="T49" s="48">
        <v>0</v>
      </c>
      <c r="U49" s="48">
        <v>1</v>
      </c>
      <c r="V49" s="49">
        <v>0</v>
      </c>
      <c r="W49" s="49">
        <v>0.333333</v>
      </c>
      <c r="X49" s="49">
        <v>0</v>
      </c>
      <c r="Y49" s="49">
        <v>0.638297</v>
      </c>
      <c r="Z49" s="49">
        <v>0</v>
      </c>
      <c r="AA49" s="49">
        <v>0</v>
      </c>
      <c r="AB49" s="70">
        <v>49</v>
      </c>
      <c r="AC4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9" s="71"/>
      <c r="AE49" s="77">
        <v>278</v>
      </c>
      <c r="AF49" s="77">
        <v>129</v>
      </c>
      <c r="AG49" s="77">
        <v>283</v>
      </c>
      <c r="AH49" s="77">
        <v>135</v>
      </c>
      <c r="AI49" s="77"/>
      <c r="AJ49" s="77"/>
      <c r="AK49" s="77"/>
      <c r="AL49" s="77"/>
      <c r="AM49" s="77"/>
      <c r="AN49" s="79">
        <v>41661.693460648145</v>
      </c>
      <c r="AO49" s="77" t="s">
        <v>3485</v>
      </c>
      <c r="AP49" s="82" t="s">
        <v>3532</v>
      </c>
      <c r="AQ49" s="77" t="s">
        <v>66</v>
      </c>
      <c r="AR49" s="48"/>
      <c r="AS49" s="48"/>
      <c r="AT49" s="48"/>
      <c r="AU49" s="48"/>
      <c r="AV49" s="48"/>
      <c r="AW49" s="48"/>
      <c r="AX49" s="103" t="s">
        <v>4509</v>
      </c>
      <c r="AY49" s="103" t="s">
        <v>4509</v>
      </c>
      <c r="AZ49" s="103" t="s">
        <v>4771</v>
      </c>
      <c r="BA49" s="103" t="s">
        <v>4771</v>
      </c>
      <c r="BB49" s="2"/>
      <c r="BC49" s="3"/>
      <c r="BD49" s="3"/>
      <c r="BE49" s="3"/>
      <c r="BF49" s="3"/>
    </row>
    <row r="50" spans="1:58" ht="34.05" customHeight="1">
      <c r="A50" s="63" t="s">
        <v>211</v>
      </c>
      <c r="C50" s="64"/>
      <c r="D50" s="64"/>
      <c r="E50" s="65"/>
      <c r="F50" s="67"/>
      <c r="G50" s="99" t="s">
        <v>3098</v>
      </c>
      <c r="H50" s="64"/>
      <c r="I50" s="63" t="s">
        <v>527</v>
      </c>
      <c r="J50" s="69" t="s">
        <v>5482</v>
      </c>
      <c r="K50" s="69"/>
      <c r="L50" s="68" t="s">
        <v>3977</v>
      </c>
      <c r="M50" s="72"/>
      <c r="N50" s="73">
        <v>5527.95654296875</v>
      </c>
      <c r="O50" s="73">
        <v>534.0174560546875</v>
      </c>
      <c r="P50" s="74"/>
      <c r="Q50" s="75"/>
      <c r="R50" s="75"/>
      <c r="S50" s="85"/>
      <c r="T50" s="48">
        <v>3</v>
      </c>
      <c r="U50" s="48">
        <v>1</v>
      </c>
      <c r="V50" s="49">
        <v>2</v>
      </c>
      <c r="W50" s="49">
        <v>0.5</v>
      </c>
      <c r="X50" s="49">
        <v>0</v>
      </c>
      <c r="Y50" s="49">
        <v>1.723402</v>
      </c>
      <c r="Z50" s="49">
        <v>0</v>
      </c>
      <c r="AA50" s="49">
        <v>0</v>
      </c>
      <c r="AB50" s="70">
        <v>50</v>
      </c>
      <c r="AC5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0" s="71"/>
      <c r="AE50" s="77">
        <v>145</v>
      </c>
      <c r="AF50" s="77">
        <v>729</v>
      </c>
      <c r="AG50" s="77">
        <v>134</v>
      </c>
      <c r="AH50" s="77">
        <v>49</v>
      </c>
      <c r="AI50" s="77"/>
      <c r="AJ50" s="77" t="s">
        <v>2347</v>
      </c>
      <c r="AK50" s="77"/>
      <c r="AL50" s="82" t="s">
        <v>2887</v>
      </c>
      <c r="AM50" s="77"/>
      <c r="AN50" s="79">
        <v>43936.397835648146</v>
      </c>
      <c r="AO50" s="77" t="s">
        <v>3485</v>
      </c>
      <c r="AP50" s="82" t="s">
        <v>3533</v>
      </c>
      <c r="AQ50" s="77" t="s">
        <v>66</v>
      </c>
      <c r="AR50" s="48" t="s">
        <v>967</v>
      </c>
      <c r="AS50" s="48" t="s">
        <v>967</v>
      </c>
      <c r="AT50" s="48" t="s">
        <v>1169</v>
      </c>
      <c r="AU50" s="48" t="s">
        <v>1169</v>
      </c>
      <c r="AV50" s="48"/>
      <c r="AW50" s="48"/>
      <c r="AX50" s="103" t="s">
        <v>4510</v>
      </c>
      <c r="AY50" s="103" t="s">
        <v>4510</v>
      </c>
      <c r="AZ50" s="103" t="s">
        <v>4772</v>
      </c>
      <c r="BA50" s="103" t="s">
        <v>4772</v>
      </c>
      <c r="BB50" s="2"/>
      <c r="BC50" s="3"/>
      <c r="BD50" s="3"/>
      <c r="BE50" s="3"/>
      <c r="BF50" s="3"/>
    </row>
    <row r="51" spans="1:58" ht="34.05" customHeight="1">
      <c r="A51" s="63" t="s">
        <v>212</v>
      </c>
      <c r="C51" s="64"/>
      <c r="D51" s="64"/>
      <c r="E51" s="65"/>
      <c r="F51" s="67"/>
      <c r="G51" s="99" t="s">
        <v>3099</v>
      </c>
      <c r="H51" s="64"/>
      <c r="I51" s="63" t="s">
        <v>366</v>
      </c>
      <c r="J51" s="69" t="s">
        <v>5482</v>
      </c>
      <c r="K51" s="69"/>
      <c r="L51" s="68" t="s">
        <v>3978</v>
      </c>
      <c r="M51" s="72"/>
      <c r="N51" s="73">
        <v>5832.75</v>
      </c>
      <c r="O51" s="73">
        <v>826.3636474609375</v>
      </c>
      <c r="P51" s="74"/>
      <c r="Q51" s="75"/>
      <c r="R51" s="75"/>
      <c r="S51" s="85"/>
      <c r="T51" s="48">
        <v>0</v>
      </c>
      <c r="U51" s="48">
        <v>1</v>
      </c>
      <c r="V51" s="49">
        <v>0</v>
      </c>
      <c r="W51" s="49">
        <v>0.333333</v>
      </c>
      <c r="X51" s="49">
        <v>0</v>
      </c>
      <c r="Y51" s="49">
        <v>0.638297</v>
      </c>
      <c r="Z51" s="49">
        <v>0</v>
      </c>
      <c r="AA51" s="49">
        <v>0</v>
      </c>
      <c r="AB51" s="70">
        <v>51</v>
      </c>
      <c r="AC5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1" s="71"/>
      <c r="AE51" s="77">
        <v>580</v>
      </c>
      <c r="AF51" s="77">
        <v>305</v>
      </c>
      <c r="AG51" s="77">
        <v>2590</v>
      </c>
      <c r="AH51" s="77">
        <v>3702</v>
      </c>
      <c r="AI51" s="77"/>
      <c r="AJ51" s="77" t="s">
        <v>2348</v>
      </c>
      <c r="AK51" s="77" t="s">
        <v>2714</v>
      </c>
      <c r="AL51" s="82" t="s">
        <v>2888</v>
      </c>
      <c r="AM51" s="77"/>
      <c r="AN51" s="79">
        <v>43340.51391203704</v>
      </c>
      <c r="AO51" s="77" t="s">
        <v>3485</v>
      </c>
      <c r="AP51" s="82" t="s">
        <v>3534</v>
      </c>
      <c r="AQ51" s="77" t="s">
        <v>66</v>
      </c>
      <c r="AR51" s="48"/>
      <c r="AS51" s="48"/>
      <c r="AT51" s="48"/>
      <c r="AU51" s="48"/>
      <c r="AV51" s="48"/>
      <c r="AW51" s="48"/>
      <c r="AX51" s="103" t="s">
        <v>4509</v>
      </c>
      <c r="AY51" s="103" t="s">
        <v>4509</v>
      </c>
      <c r="AZ51" s="103" t="s">
        <v>4771</v>
      </c>
      <c r="BA51" s="103" t="s">
        <v>4771</v>
      </c>
      <c r="BB51" s="2"/>
      <c r="BC51" s="3"/>
      <c r="BD51" s="3"/>
      <c r="BE51" s="3"/>
      <c r="BF51" s="3"/>
    </row>
    <row r="52" spans="1:58" ht="34.05" customHeight="1">
      <c r="A52" s="63" t="s">
        <v>213</v>
      </c>
      <c r="C52" s="64"/>
      <c r="D52" s="64"/>
      <c r="E52" s="65"/>
      <c r="F52" s="67"/>
      <c r="G52" s="99" t="s">
        <v>3100</v>
      </c>
      <c r="H52" s="64"/>
      <c r="I52" s="63" t="s">
        <v>365</v>
      </c>
      <c r="J52" s="69" t="s">
        <v>5482</v>
      </c>
      <c r="K52" s="69"/>
      <c r="L52" s="68" t="s">
        <v>3979</v>
      </c>
      <c r="M52" s="72"/>
      <c r="N52" s="73">
        <v>1647.2333984375</v>
      </c>
      <c r="O52" s="73">
        <v>3679.744873046875</v>
      </c>
      <c r="P52" s="74"/>
      <c r="Q52" s="75"/>
      <c r="R52" s="75"/>
      <c r="S52" s="85"/>
      <c r="T52" s="48">
        <v>0</v>
      </c>
      <c r="U52" s="48">
        <v>1</v>
      </c>
      <c r="V52" s="49">
        <v>0</v>
      </c>
      <c r="W52" s="49">
        <v>0.000767</v>
      </c>
      <c r="X52" s="49">
        <v>0.002051</v>
      </c>
      <c r="Y52" s="49">
        <v>0.376727</v>
      </c>
      <c r="Z52" s="49">
        <v>0</v>
      </c>
      <c r="AA52" s="49">
        <v>0</v>
      </c>
      <c r="AB52" s="70">
        <v>52</v>
      </c>
      <c r="AC5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2" s="71"/>
      <c r="AE52" s="77">
        <v>1715</v>
      </c>
      <c r="AF52" s="77">
        <v>4344</v>
      </c>
      <c r="AG52" s="77">
        <v>2087</v>
      </c>
      <c r="AH52" s="77">
        <v>748</v>
      </c>
      <c r="AI52" s="77"/>
      <c r="AJ52" s="77" t="s">
        <v>2349</v>
      </c>
      <c r="AK52" s="77" t="s">
        <v>2715</v>
      </c>
      <c r="AL52" s="82" t="s">
        <v>2889</v>
      </c>
      <c r="AM52" s="77"/>
      <c r="AN52" s="79">
        <v>40527.908009259256</v>
      </c>
      <c r="AO52" s="77" t="s">
        <v>3485</v>
      </c>
      <c r="AP52" s="82" t="s">
        <v>3535</v>
      </c>
      <c r="AQ52" s="77" t="s">
        <v>66</v>
      </c>
      <c r="AR52" s="48"/>
      <c r="AS52" s="48"/>
      <c r="AT52" s="48"/>
      <c r="AU52" s="48"/>
      <c r="AV52" s="48" t="s">
        <v>1188</v>
      </c>
      <c r="AW52" s="48" t="s">
        <v>1188</v>
      </c>
      <c r="AX52" s="103" t="s">
        <v>4511</v>
      </c>
      <c r="AY52" s="103" t="s">
        <v>4511</v>
      </c>
      <c r="AZ52" s="103" t="s">
        <v>4770</v>
      </c>
      <c r="BA52" s="103" t="s">
        <v>4770</v>
      </c>
      <c r="BB52" s="2"/>
      <c r="BC52" s="3"/>
      <c r="BD52" s="3"/>
      <c r="BE52" s="3"/>
      <c r="BF52" s="3"/>
    </row>
    <row r="53" spans="1:58" ht="34.05" customHeight="1">
      <c r="A53" s="63" t="s">
        <v>216</v>
      </c>
      <c r="C53" s="64"/>
      <c r="D53" s="64"/>
      <c r="E53" s="65"/>
      <c r="F53" s="67"/>
      <c r="G53" s="99" t="s">
        <v>3101</v>
      </c>
      <c r="H53" s="64"/>
      <c r="I53" s="63" t="s">
        <v>196</v>
      </c>
      <c r="J53" s="69" t="s">
        <v>5482</v>
      </c>
      <c r="K53" s="69"/>
      <c r="L53" s="68" t="s">
        <v>3980</v>
      </c>
      <c r="M53" s="72"/>
      <c r="N53" s="73">
        <v>3642.86083984375</v>
      </c>
      <c r="O53" s="73">
        <v>9751.0908203125</v>
      </c>
      <c r="P53" s="74"/>
      <c r="Q53" s="75"/>
      <c r="R53" s="75"/>
      <c r="S53" s="85"/>
      <c r="T53" s="48">
        <v>0</v>
      </c>
      <c r="U53" s="48">
        <v>1</v>
      </c>
      <c r="V53" s="49">
        <v>0</v>
      </c>
      <c r="W53" s="49">
        <v>0.000523</v>
      </c>
      <c r="X53" s="49">
        <v>1E-06</v>
      </c>
      <c r="Y53" s="49">
        <v>0.607419</v>
      </c>
      <c r="Z53" s="49">
        <v>0</v>
      </c>
      <c r="AA53" s="49">
        <v>0</v>
      </c>
      <c r="AB53" s="70">
        <v>53</v>
      </c>
      <c r="AC5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3" s="71"/>
      <c r="AE53" s="77">
        <v>32</v>
      </c>
      <c r="AF53" s="77">
        <v>19</v>
      </c>
      <c r="AG53" s="77">
        <v>934</v>
      </c>
      <c r="AH53" s="77">
        <v>869</v>
      </c>
      <c r="AI53" s="77"/>
      <c r="AJ53" s="77" t="s">
        <v>2350</v>
      </c>
      <c r="AK53" s="77" t="s">
        <v>2716</v>
      </c>
      <c r="AL53" s="77"/>
      <c r="AM53" s="77"/>
      <c r="AN53" s="79">
        <v>43953.37144675926</v>
      </c>
      <c r="AO53" s="77" t="s">
        <v>3485</v>
      </c>
      <c r="AP53" s="82" t="s">
        <v>3536</v>
      </c>
      <c r="AQ53" s="77" t="s">
        <v>66</v>
      </c>
      <c r="AR53" s="48" t="s">
        <v>969</v>
      </c>
      <c r="AS53" s="48" t="s">
        <v>969</v>
      </c>
      <c r="AT53" s="48" t="s">
        <v>1169</v>
      </c>
      <c r="AU53" s="48" t="s">
        <v>1169</v>
      </c>
      <c r="AV53" s="48"/>
      <c r="AW53" s="48"/>
      <c r="AX53" s="103" t="s">
        <v>4512</v>
      </c>
      <c r="AY53" s="103" t="s">
        <v>4512</v>
      </c>
      <c r="AZ53" s="103" t="s">
        <v>4773</v>
      </c>
      <c r="BA53" s="103" t="s">
        <v>4773</v>
      </c>
      <c r="BB53" s="2"/>
      <c r="BC53" s="3"/>
      <c r="BD53" s="3"/>
      <c r="BE53" s="3"/>
      <c r="BF53" s="3"/>
    </row>
    <row r="54" spans="1:58" ht="34.05" customHeight="1">
      <c r="A54" s="63" t="s">
        <v>538</v>
      </c>
      <c r="C54" s="64"/>
      <c r="D54" s="64"/>
      <c r="E54" s="65"/>
      <c r="F54" s="67"/>
      <c r="G54" s="99" t="s">
        <v>3102</v>
      </c>
      <c r="H54" s="64"/>
      <c r="I54" s="63" t="s">
        <v>528</v>
      </c>
      <c r="J54" s="69" t="s">
        <v>5482</v>
      </c>
      <c r="K54" s="69"/>
      <c r="L54" s="68" t="s">
        <v>3981</v>
      </c>
      <c r="M54" s="72"/>
      <c r="N54" s="73">
        <v>3534.532470703125</v>
      </c>
      <c r="O54" s="73">
        <v>9191.26953125</v>
      </c>
      <c r="P54" s="74"/>
      <c r="Q54" s="75"/>
      <c r="R54" s="75"/>
      <c r="S54" s="85"/>
      <c r="T54" s="48">
        <v>2</v>
      </c>
      <c r="U54" s="48">
        <v>0</v>
      </c>
      <c r="V54" s="49">
        <v>506</v>
      </c>
      <c r="W54" s="49">
        <v>0.000603</v>
      </c>
      <c r="X54" s="49">
        <v>9E-06</v>
      </c>
      <c r="Y54" s="49">
        <v>1.07628</v>
      </c>
      <c r="Z54" s="49">
        <v>0</v>
      </c>
      <c r="AA54" s="49">
        <v>0</v>
      </c>
      <c r="AB54" s="70">
        <v>54</v>
      </c>
      <c r="AC5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4" s="71"/>
      <c r="AE54" s="77">
        <v>72</v>
      </c>
      <c r="AF54" s="77">
        <v>291393</v>
      </c>
      <c r="AG54" s="77">
        <v>156843</v>
      </c>
      <c r="AH54" s="77">
        <v>1021</v>
      </c>
      <c r="AI54" s="77"/>
      <c r="AJ54" s="77" t="s">
        <v>2351</v>
      </c>
      <c r="AK54" s="77" t="s">
        <v>2692</v>
      </c>
      <c r="AL54" s="82" t="s">
        <v>2890</v>
      </c>
      <c r="AM54" s="77"/>
      <c r="AN54" s="79">
        <v>39786.41358796296</v>
      </c>
      <c r="AO54" s="77" t="s">
        <v>3485</v>
      </c>
      <c r="AP54" s="82" t="s">
        <v>3537</v>
      </c>
      <c r="AQ54" s="77" t="s">
        <v>65</v>
      </c>
      <c r="AR54" s="48"/>
      <c r="AS54" s="48"/>
      <c r="AT54" s="48"/>
      <c r="AU54" s="48"/>
      <c r="AV54" s="48"/>
      <c r="AW54" s="48"/>
      <c r="AX54" s="48"/>
      <c r="AY54" s="48"/>
      <c r="AZ54" s="48"/>
      <c r="BA54" s="48"/>
      <c r="BB54" s="2"/>
      <c r="BC54" s="3"/>
      <c r="BD54" s="3"/>
      <c r="BE54" s="3"/>
      <c r="BF54" s="3"/>
    </row>
    <row r="55" spans="1:58" ht="34.05" customHeight="1">
      <c r="A55" s="63" t="s">
        <v>217</v>
      </c>
      <c r="C55" s="64"/>
      <c r="D55" s="64"/>
      <c r="E55" s="65"/>
      <c r="F55" s="67"/>
      <c r="G55" s="99" t="s">
        <v>3103</v>
      </c>
      <c r="H55" s="64"/>
      <c r="I55" s="63" t="s">
        <v>529</v>
      </c>
      <c r="J55" s="69" t="s">
        <v>5482</v>
      </c>
      <c r="K55" s="69"/>
      <c r="L55" s="68" t="s">
        <v>3982</v>
      </c>
      <c r="M55" s="72"/>
      <c r="N55" s="73">
        <v>1959.9825439453125</v>
      </c>
      <c r="O55" s="73">
        <v>3288.342529296875</v>
      </c>
      <c r="P55" s="74"/>
      <c r="Q55" s="75"/>
      <c r="R55" s="75"/>
      <c r="S55" s="85"/>
      <c r="T55" s="48">
        <v>0</v>
      </c>
      <c r="U55" s="48">
        <v>1</v>
      </c>
      <c r="V55" s="49">
        <v>0</v>
      </c>
      <c r="W55" s="49">
        <v>0.000767</v>
      </c>
      <c r="X55" s="49">
        <v>0.002051</v>
      </c>
      <c r="Y55" s="49">
        <v>0.376727</v>
      </c>
      <c r="Z55" s="49">
        <v>0</v>
      </c>
      <c r="AA55" s="49">
        <v>0</v>
      </c>
      <c r="AB55" s="70">
        <v>55</v>
      </c>
      <c r="AC5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5" s="71"/>
      <c r="AE55" s="77">
        <v>878</v>
      </c>
      <c r="AF55" s="77">
        <v>375</v>
      </c>
      <c r="AG55" s="77">
        <v>835</v>
      </c>
      <c r="AH55" s="77">
        <v>5188</v>
      </c>
      <c r="AI55" s="77"/>
      <c r="AJ55" s="77" t="s">
        <v>2352</v>
      </c>
      <c r="AK55" s="77"/>
      <c r="AL55" s="77"/>
      <c r="AM55" s="77"/>
      <c r="AN55" s="79">
        <v>41925.85443287037</v>
      </c>
      <c r="AO55" s="77" t="s">
        <v>3485</v>
      </c>
      <c r="AP55" s="82" t="s">
        <v>3538</v>
      </c>
      <c r="AQ55" s="77" t="s">
        <v>66</v>
      </c>
      <c r="AR55" s="48"/>
      <c r="AS55" s="48"/>
      <c r="AT55" s="48"/>
      <c r="AU55" s="48"/>
      <c r="AV55" s="48" t="s">
        <v>1188</v>
      </c>
      <c r="AW55" s="48" t="s">
        <v>1188</v>
      </c>
      <c r="AX55" s="103" t="s">
        <v>4511</v>
      </c>
      <c r="AY55" s="103" t="s">
        <v>4511</v>
      </c>
      <c r="AZ55" s="103" t="s">
        <v>4770</v>
      </c>
      <c r="BA55" s="103" t="s">
        <v>4770</v>
      </c>
      <c r="BB55" s="2"/>
      <c r="BC55" s="3"/>
      <c r="BD55" s="3"/>
      <c r="BE55" s="3"/>
      <c r="BF55" s="3"/>
    </row>
    <row r="56" spans="1:58" ht="34.05" customHeight="1">
      <c r="A56" s="63" t="s">
        <v>218</v>
      </c>
      <c r="C56" s="64"/>
      <c r="D56" s="64"/>
      <c r="E56" s="65"/>
      <c r="F56" s="67"/>
      <c r="G56" s="99" t="s">
        <v>3104</v>
      </c>
      <c r="H56" s="64"/>
      <c r="I56" s="63" t="s">
        <v>197</v>
      </c>
      <c r="J56" s="69" t="s">
        <v>5482</v>
      </c>
      <c r="K56" s="69"/>
      <c r="L56" s="68" t="s">
        <v>3983</v>
      </c>
      <c r="M56" s="72"/>
      <c r="N56" s="73">
        <v>4617.62451171875</v>
      </c>
      <c r="O56" s="73">
        <v>785.2667236328125</v>
      </c>
      <c r="P56" s="74"/>
      <c r="Q56" s="75"/>
      <c r="R56" s="75"/>
      <c r="S56" s="85"/>
      <c r="T56" s="48">
        <v>0</v>
      </c>
      <c r="U56" s="48">
        <v>1</v>
      </c>
      <c r="V56" s="49">
        <v>0</v>
      </c>
      <c r="W56" s="49">
        <v>0.2</v>
      </c>
      <c r="X56" s="49">
        <v>0</v>
      </c>
      <c r="Y56" s="49">
        <v>0.610686</v>
      </c>
      <c r="Z56" s="49">
        <v>0</v>
      </c>
      <c r="AA56" s="49">
        <v>0</v>
      </c>
      <c r="AB56" s="70">
        <v>56</v>
      </c>
      <c r="AC5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6" s="71"/>
      <c r="AE56" s="77">
        <v>298</v>
      </c>
      <c r="AF56" s="77">
        <v>182</v>
      </c>
      <c r="AG56" s="77">
        <v>1700</v>
      </c>
      <c r="AH56" s="77">
        <v>8630</v>
      </c>
      <c r="AI56" s="77"/>
      <c r="AJ56" s="77" t="s">
        <v>2353</v>
      </c>
      <c r="AK56" s="77" t="s">
        <v>2717</v>
      </c>
      <c r="AL56" s="77"/>
      <c r="AM56" s="77"/>
      <c r="AN56" s="79">
        <v>42663.404270833336</v>
      </c>
      <c r="AO56" s="77" t="s">
        <v>3485</v>
      </c>
      <c r="AP56" s="82" t="s">
        <v>3539</v>
      </c>
      <c r="AQ56" s="77" t="s">
        <v>66</v>
      </c>
      <c r="AR56" s="48"/>
      <c r="AS56" s="48"/>
      <c r="AT56" s="48"/>
      <c r="AU56" s="48"/>
      <c r="AV56" s="48"/>
      <c r="AW56" s="48"/>
      <c r="AX56" s="103" t="s">
        <v>4513</v>
      </c>
      <c r="AY56" s="103" t="s">
        <v>4513</v>
      </c>
      <c r="AZ56" s="103" t="s">
        <v>4774</v>
      </c>
      <c r="BA56" s="103" t="s">
        <v>4774</v>
      </c>
      <c r="BB56" s="2"/>
      <c r="BC56" s="3"/>
      <c r="BD56" s="3"/>
      <c r="BE56" s="3"/>
      <c r="BF56" s="3"/>
    </row>
    <row r="57" spans="1:58" ht="34.05" customHeight="1">
      <c r="A57" s="63" t="s">
        <v>242</v>
      </c>
      <c r="C57" s="64"/>
      <c r="D57" s="64"/>
      <c r="E57" s="65"/>
      <c r="F57" s="67"/>
      <c r="G57" s="99" t="s">
        <v>3105</v>
      </c>
      <c r="H57" s="64"/>
      <c r="I57" s="63" t="s">
        <v>198</v>
      </c>
      <c r="J57" s="69" t="s">
        <v>5482</v>
      </c>
      <c r="K57" s="69"/>
      <c r="L57" s="68" t="s">
        <v>3984</v>
      </c>
      <c r="M57" s="72"/>
      <c r="N57" s="73">
        <v>4777.625</v>
      </c>
      <c r="O57" s="73">
        <v>584.1237182617188</v>
      </c>
      <c r="P57" s="74"/>
      <c r="Q57" s="75"/>
      <c r="R57" s="75"/>
      <c r="S57" s="85"/>
      <c r="T57" s="48">
        <v>4</v>
      </c>
      <c r="U57" s="48">
        <v>1</v>
      </c>
      <c r="V57" s="49">
        <v>6</v>
      </c>
      <c r="W57" s="49">
        <v>0.333333</v>
      </c>
      <c r="X57" s="49">
        <v>0</v>
      </c>
      <c r="Y57" s="49">
        <v>2.167936</v>
      </c>
      <c r="Z57" s="49">
        <v>0</v>
      </c>
      <c r="AA57" s="49">
        <v>0</v>
      </c>
      <c r="AB57" s="70">
        <v>57</v>
      </c>
      <c r="AC5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7" s="71"/>
      <c r="AE57" s="77">
        <v>36</v>
      </c>
      <c r="AF57" s="77">
        <v>2118</v>
      </c>
      <c r="AG57" s="77">
        <v>963</v>
      </c>
      <c r="AH57" s="77">
        <v>192</v>
      </c>
      <c r="AI57" s="77"/>
      <c r="AJ57" s="77" t="s">
        <v>2354</v>
      </c>
      <c r="AK57" s="77"/>
      <c r="AL57" s="82" t="s">
        <v>2891</v>
      </c>
      <c r="AM57" s="77"/>
      <c r="AN57" s="79">
        <v>41250.47148148148</v>
      </c>
      <c r="AO57" s="77" t="s">
        <v>3485</v>
      </c>
      <c r="AP57" s="82" t="s">
        <v>3540</v>
      </c>
      <c r="AQ57" s="77" t="s">
        <v>66</v>
      </c>
      <c r="AR57" s="48" t="s">
        <v>976</v>
      </c>
      <c r="AS57" s="48" t="s">
        <v>976</v>
      </c>
      <c r="AT57" s="48" t="s">
        <v>1169</v>
      </c>
      <c r="AU57" s="48" t="s">
        <v>1169</v>
      </c>
      <c r="AV57" s="48"/>
      <c r="AW57" s="48"/>
      <c r="AX57" s="103" t="s">
        <v>4514</v>
      </c>
      <c r="AY57" s="103" t="s">
        <v>4514</v>
      </c>
      <c r="AZ57" s="103" t="s">
        <v>4775</v>
      </c>
      <c r="BA57" s="103" t="s">
        <v>4775</v>
      </c>
      <c r="BB57" s="2"/>
      <c r="BC57" s="3"/>
      <c r="BD57" s="3"/>
      <c r="BE57" s="3"/>
      <c r="BF57" s="3"/>
    </row>
    <row r="58" spans="1:58" ht="34.05" customHeight="1">
      <c r="A58" s="63" t="s">
        <v>219</v>
      </c>
      <c r="C58" s="64"/>
      <c r="D58" s="64"/>
      <c r="E58" s="65"/>
      <c r="F58" s="67"/>
      <c r="G58" s="99" t="s">
        <v>3106</v>
      </c>
      <c r="H58" s="64"/>
      <c r="I58" s="63" t="s">
        <v>530</v>
      </c>
      <c r="J58" s="69" t="s">
        <v>5482</v>
      </c>
      <c r="K58" s="69"/>
      <c r="L58" s="68" t="s">
        <v>3985</v>
      </c>
      <c r="M58" s="72"/>
      <c r="N58" s="73">
        <v>8235.783203125</v>
      </c>
      <c r="O58" s="73">
        <v>2499.75</v>
      </c>
      <c r="P58" s="74"/>
      <c r="Q58" s="75"/>
      <c r="R58" s="75"/>
      <c r="S58" s="85"/>
      <c r="T58" s="48">
        <v>1</v>
      </c>
      <c r="U58" s="48">
        <v>1</v>
      </c>
      <c r="V58" s="49">
        <v>0</v>
      </c>
      <c r="W58" s="49">
        <v>0</v>
      </c>
      <c r="X58" s="49">
        <v>0</v>
      </c>
      <c r="Y58" s="49">
        <v>0.999999</v>
      </c>
      <c r="Z58" s="49">
        <v>0</v>
      </c>
      <c r="AA58" s="49" t="s">
        <v>4380</v>
      </c>
      <c r="AB58" s="70">
        <v>58</v>
      </c>
      <c r="AC5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8" s="71"/>
      <c r="AE58" s="77">
        <v>4828</v>
      </c>
      <c r="AF58" s="77">
        <v>1941</v>
      </c>
      <c r="AG58" s="77">
        <v>4323</v>
      </c>
      <c r="AH58" s="77">
        <v>7671</v>
      </c>
      <c r="AI58" s="77"/>
      <c r="AJ58" s="77" t="s">
        <v>2355</v>
      </c>
      <c r="AK58" s="77" t="s">
        <v>2718</v>
      </c>
      <c r="AL58" s="77"/>
      <c r="AM58" s="77"/>
      <c r="AN58" s="79">
        <v>44162.680451388886</v>
      </c>
      <c r="AO58" s="77" t="s">
        <v>3485</v>
      </c>
      <c r="AP58" s="82" t="s">
        <v>3541</v>
      </c>
      <c r="AQ58" s="77" t="s">
        <v>66</v>
      </c>
      <c r="AR58" s="48" t="s">
        <v>970</v>
      </c>
      <c r="AS58" s="48" t="s">
        <v>970</v>
      </c>
      <c r="AT58" s="48" t="s">
        <v>1169</v>
      </c>
      <c r="AU58" s="48" t="s">
        <v>1169</v>
      </c>
      <c r="AV58" s="48"/>
      <c r="AW58" s="48"/>
      <c r="AX58" s="103" t="s">
        <v>4515</v>
      </c>
      <c r="AY58" s="103" t="s">
        <v>4515</v>
      </c>
      <c r="AZ58" s="103" t="s">
        <v>4776</v>
      </c>
      <c r="BA58" s="103" t="s">
        <v>4776</v>
      </c>
      <c r="BB58" s="2"/>
      <c r="BC58" s="3"/>
      <c r="BD58" s="3"/>
      <c r="BE58" s="3"/>
      <c r="BF58" s="3"/>
    </row>
    <row r="59" spans="1:58" ht="34.05" customHeight="1">
      <c r="A59" s="63" t="s">
        <v>220</v>
      </c>
      <c r="C59" s="64"/>
      <c r="D59" s="64"/>
      <c r="E59" s="65"/>
      <c r="F59" s="67"/>
      <c r="G59" s="99" t="s">
        <v>3107</v>
      </c>
      <c r="H59" s="64"/>
      <c r="I59" s="63" t="s">
        <v>253</v>
      </c>
      <c r="J59" s="69" t="s">
        <v>5482</v>
      </c>
      <c r="K59" s="69"/>
      <c r="L59" s="68" t="s">
        <v>3986</v>
      </c>
      <c r="M59" s="72"/>
      <c r="N59" s="73">
        <v>6606.48193359375</v>
      </c>
      <c r="O59" s="73">
        <v>4586.318359375</v>
      </c>
      <c r="P59" s="74"/>
      <c r="Q59" s="75"/>
      <c r="R59" s="75"/>
      <c r="S59" s="85"/>
      <c r="T59" s="48">
        <v>0</v>
      </c>
      <c r="U59" s="48">
        <v>1</v>
      </c>
      <c r="V59" s="49">
        <v>0</v>
      </c>
      <c r="W59" s="49">
        <v>1</v>
      </c>
      <c r="X59" s="49">
        <v>0</v>
      </c>
      <c r="Y59" s="49">
        <v>0.999999</v>
      </c>
      <c r="Z59" s="49">
        <v>0</v>
      </c>
      <c r="AA59" s="49">
        <v>0</v>
      </c>
      <c r="AB59" s="70">
        <v>59</v>
      </c>
      <c r="AC5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59" s="71"/>
      <c r="AE59" s="77">
        <v>484</v>
      </c>
      <c r="AF59" s="77">
        <v>322</v>
      </c>
      <c r="AG59" s="77">
        <v>7553</v>
      </c>
      <c r="AH59" s="77">
        <v>31500</v>
      </c>
      <c r="AI59" s="77"/>
      <c r="AJ59" s="77" t="s">
        <v>2356</v>
      </c>
      <c r="AK59" s="77"/>
      <c r="AL59" s="77"/>
      <c r="AM59" s="77"/>
      <c r="AN59" s="79">
        <v>42867.36315972222</v>
      </c>
      <c r="AO59" s="77" t="s">
        <v>3485</v>
      </c>
      <c r="AP59" s="82" t="s">
        <v>3542</v>
      </c>
      <c r="AQ59" s="77" t="s">
        <v>66</v>
      </c>
      <c r="AR59" s="48"/>
      <c r="AS59" s="48"/>
      <c r="AT59" s="48"/>
      <c r="AU59" s="48"/>
      <c r="AV59" s="48"/>
      <c r="AW59" s="48"/>
      <c r="AX59" s="103" t="s">
        <v>4516</v>
      </c>
      <c r="AY59" s="103" t="s">
        <v>4516</v>
      </c>
      <c r="AZ59" s="103" t="s">
        <v>4777</v>
      </c>
      <c r="BA59" s="103" t="s">
        <v>4777</v>
      </c>
      <c r="BB59" s="2"/>
      <c r="BC59" s="3"/>
      <c r="BD59" s="3"/>
      <c r="BE59" s="3"/>
      <c r="BF59" s="3"/>
    </row>
    <row r="60" spans="1:58" ht="34.05" customHeight="1">
      <c r="A60" s="63" t="s">
        <v>539</v>
      </c>
      <c r="C60" s="64"/>
      <c r="D60" s="64"/>
      <c r="E60" s="65"/>
      <c r="F60" s="67"/>
      <c r="G60" s="99" t="s">
        <v>3108</v>
      </c>
      <c r="H60" s="64"/>
      <c r="I60" s="63" t="s">
        <v>199</v>
      </c>
      <c r="J60" s="69" t="s">
        <v>5482</v>
      </c>
      <c r="K60" s="69"/>
      <c r="L60" s="68" t="s">
        <v>3987</v>
      </c>
      <c r="M60" s="72"/>
      <c r="N60" s="73">
        <v>6993.34814453125</v>
      </c>
      <c r="O60" s="73">
        <v>4069.8408203125</v>
      </c>
      <c r="P60" s="74"/>
      <c r="Q60" s="75"/>
      <c r="R60" s="75"/>
      <c r="S60" s="85"/>
      <c r="T60" s="48">
        <v>1</v>
      </c>
      <c r="U60" s="48">
        <v>0</v>
      </c>
      <c r="V60" s="49">
        <v>0</v>
      </c>
      <c r="W60" s="49">
        <v>1</v>
      </c>
      <c r="X60" s="49">
        <v>0</v>
      </c>
      <c r="Y60" s="49">
        <v>0.999999</v>
      </c>
      <c r="Z60" s="49">
        <v>0</v>
      </c>
      <c r="AA60" s="49">
        <v>0</v>
      </c>
      <c r="AB60" s="70">
        <v>60</v>
      </c>
      <c r="AC6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0" s="71"/>
      <c r="AE60" s="77">
        <v>2382</v>
      </c>
      <c r="AF60" s="77">
        <v>2557</v>
      </c>
      <c r="AG60" s="77">
        <v>18286</v>
      </c>
      <c r="AH60" s="77">
        <v>13742</v>
      </c>
      <c r="AI60" s="77"/>
      <c r="AJ60" s="77" t="s">
        <v>2357</v>
      </c>
      <c r="AK60" s="77" t="s">
        <v>2719</v>
      </c>
      <c r="AL60" s="77"/>
      <c r="AM60" s="77"/>
      <c r="AN60" s="79">
        <v>40626.56260416667</v>
      </c>
      <c r="AO60" s="77" t="s">
        <v>3485</v>
      </c>
      <c r="AP60" s="82" t="s">
        <v>3543</v>
      </c>
      <c r="AQ60" s="77" t="s">
        <v>65</v>
      </c>
      <c r="AR60" s="48"/>
      <c r="AS60" s="48"/>
      <c r="AT60" s="48"/>
      <c r="AU60" s="48"/>
      <c r="AV60" s="48"/>
      <c r="AW60" s="48"/>
      <c r="AX60" s="48"/>
      <c r="AY60" s="48"/>
      <c r="AZ60" s="48"/>
      <c r="BA60" s="48"/>
      <c r="BB60" s="2"/>
      <c r="BC60" s="3"/>
      <c r="BD60" s="3"/>
      <c r="BE60" s="3"/>
      <c r="BF60" s="3"/>
    </row>
    <row r="61" spans="1:58" ht="34.05" customHeight="1">
      <c r="A61" s="63" t="s">
        <v>221</v>
      </c>
      <c r="C61" s="64"/>
      <c r="D61" s="64"/>
      <c r="E61" s="65"/>
      <c r="F61" s="67"/>
      <c r="G61" s="99" t="s">
        <v>3109</v>
      </c>
      <c r="H61" s="64"/>
      <c r="I61" s="63" t="s">
        <v>531</v>
      </c>
      <c r="J61" s="69" t="s">
        <v>5482</v>
      </c>
      <c r="K61" s="69"/>
      <c r="L61" s="68" t="s">
        <v>3988</v>
      </c>
      <c r="M61" s="72"/>
      <c r="N61" s="73">
        <v>6606.48193359375</v>
      </c>
      <c r="O61" s="73">
        <v>764.3863525390625</v>
      </c>
      <c r="P61" s="74"/>
      <c r="Q61" s="75"/>
      <c r="R61" s="75"/>
      <c r="S61" s="85"/>
      <c r="T61" s="48">
        <v>0</v>
      </c>
      <c r="U61" s="48">
        <v>1</v>
      </c>
      <c r="V61" s="49">
        <v>0</v>
      </c>
      <c r="W61" s="49">
        <v>1</v>
      </c>
      <c r="X61" s="49">
        <v>0</v>
      </c>
      <c r="Y61" s="49">
        <v>0.999999</v>
      </c>
      <c r="Z61" s="49">
        <v>0</v>
      </c>
      <c r="AA61" s="49">
        <v>0</v>
      </c>
      <c r="AB61" s="70">
        <v>61</v>
      </c>
      <c r="AC6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1" s="71"/>
      <c r="AE61" s="77">
        <v>47</v>
      </c>
      <c r="AF61" s="77">
        <v>5</v>
      </c>
      <c r="AG61" s="77">
        <v>76</v>
      </c>
      <c r="AH61" s="77">
        <v>39</v>
      </c>
      <c r="AI61" s="77"/>
      <c r="AJ61" s="77" t="s">
        <v>2358</v>
      </c>
      <c r="AK61" s="77" t="s">
        <v>2720</v>
      </c>
      <c r="AL61" s="77"/>
      <c r="AM61" s="77"/>
      <c r="AN61" s="79">
        <v>44112.23769675926</v>
      </c>
      <c r="AO61" s="77" t="s">
        <v>3485</v>
      </c>
      <c r="AP61" s="82" t="s">
        <v>3544</v>
      </c>
      <c r="AQ61" s="77" t="s">
        <v>66</v>
      </c>
      <c r="AR61" s="48"/>
      <c r="AS61" s="48"/>
      <c r="AT61" s="48"/>
      <c r="AU61" s="48"/>
      <c r="AV61" s="48" t="s">
        <v>540</v>
      </c>
      <c r="AW61" s="48" t="s">
        <v>540</v>
      </c>
      <c r="AX61" s="103" t="s">
        <v>4517</v>
      </c>
      <c r="AY61" s="103" t="s">
        <v>4517</v>
      </c>
      <c r="AZ61" s="103" t="s">
        <v>4778</v>
      </c>
      <c r="BA61" s="103" t="s">
        <v>4778</v>
      </c>
      <c r="BB61" s="2"/>
      <c r="BC61" s="3"/>
      <c r="BD61" s="3"/>
      <c r="BE61" s="3"/>
      <c r="BF61" s="3"/>
    </row>
    <row r="62" spans="1:58" ht="34.05" customHeight="1">
      <c r="A62" s="63" t="s">
        <v>540</v>
      </c>
      <c r="C62" s="64"/>
      <c r="D62" s="64"/>
      <c r="E62" s="65"/>
      <c r="F62" s="67"/>
      <c r="G62" s="99" t="s">
        <v>3110</v>
      </c>
      <c r="H62" s="64"/>
      <c r="I62" s="63" t="s">
        <v>200</v>
      </c>
      <c r="J62" s="69" t="s">
        <v>5482</v>
      </c>
      <c r="K62" s="69"/>
      <c r="L62" s="68" t="s">
        <v>3989</v>
      </c>
      <c r="M62" s="72"/>
      <c r="N62" s="73">
        <v>6993.34814453125</v>
      </c>
      <c r="O62" s="73">
        <v>247.90908813476562</v>
      </c>
      <c r="P62" s="74"/>
      <c r="Q62" s="75"/>
      <c r="R62" s="75"/>
      <c r="S62" s="85"/>
      <c r="T62" s="48">
        <v>1</v>
      </c>
      <c r="U62" s="48">
        <v>0</v>
      </c>
      <c r="V62" s="49">
        <v>0</v>
      </c>
      <c r="W62" s="49">
        <v>1</v>
      </c>
      <c r="X62" s="49">
        <v>0</v>
      </c>
      <c r="Y62" s="49">
        <v>0.999999</v>
      </c>
      <c r="Z62" s="49">
        <v>0</v>
      </c>
      <c r="AA62" s="49">
        <v>0</v>
      </c>
      <c r="AB62" s="70">
        <v>62</v>
      </c>
      <c r="AC6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2" s="71"/>
      <c r="AE62" s="77">
        <v>460</v>
      </c>
      <c r="AF62" s="77">
        <v>328</v>
      </c>
      <c r="AG62" s="77">
        <v>224</v>
      </c>
      <c r="AH62" s="77">
        <v>191</v>
      </c>
      <c r="AI62" s="77"/>
      <c r="AJ62" s="77" t="s">
        <v>2359</v>
      </c>
      <c r="AK62" s="77" t="s">
        <v>2692</v>
      </c>
      <c r="AL62" s="82" t="s">
        <v>2892</v>
      </c>
      <c r="AM62" s="77"/>
      <c r="AN62" s="79">
        <v>43942.47895833333</v>
      </c>
      <c r="AO62" s="77" t="s">
        <v>3485</v>
      </c>
      <c r="AP62" s="82" t="s">
        <v>3545</v>
      </c>
      <c r="AQ62" s="77" t="s">
        <v>65</v>
      </c>
      <c r="AR62" s="48"/>
      <c r="AS62" s="48"/>
      <c r="AT62" s="48"/>
      <c r="AU62" s="48"/>
      <c r="AV62" s="48"/>
      <c r="AW62" s="48"/>
      <c r="AX62" s="48"/>
      <c r="AY62" s="48"/>
      <c r="AZ62" s="48"/>
      <c r="BA62" s="48"/>
      <c r="BB62" s="2"/>
      <c r="BC62" s="3"/>
      <c r="BD62" s="3"/>
      <c r="BE62" s="3"/>
      <c r="BF62" s="3"/>
    </row>
    <row r="63" spans="1:58" ht="34.05" customHeight="1">
      <c r="A63" s="63" t="s">
        <v>222</v>
      </c>
      <c r="C63" s="64"/>
      <c r="D63" s="64"/>
      <c r="E63" s="65"/>
      <c r="F63" s="67"/>
      <c r="G63" s="99" t="s">
        <v>3111</v>
      </c>
      <c r="H63" s="64"/>
      <c r="I63" s="63" t="s">
        <v>201</v>
      </c>
      <c r="J63" s="69" t="s">
        <v>5482</v>
      </c>
      <c r="K63" s="69"/>
      <c r="L63" s="68" t="s">
        <v>3990</v>
      </c>
      <c r="M63" s="72"/>
      <c r="N63" s="73">
        <v>6993.34814453125</v>
      </c>
      <c r="O63" s="73">
        <v>1528.772705078125</v>
      </c>
      <c r="P63" s="74"/>
      <c r="Q63" s="75"/>
      <c r="R63" s="75"/>
      <c r="S63" s="85"/>
      <c r="T63" s="48">
        <v>0</v>
      </c>
      <c r="U63" s="48">
        <v>1</v>
      </c>
      <c r="V63" s="49">
        <v>0</v>
      </c>
      <c r="W63" s="49">
        <v>1</v>
      </c>
      <c r="X63" s="49">
        <v>0</v>
      </c>
      <c r="Y63" s="49">
        <v>0.999999</v>
      </c>
      <c r="Z63" s="49">
        <v>0</v>
      </c>
      <c r="AA63" s="49">
        <v>0</v>
      </c>
      <c r="AB63" s="70">
        <v>63</v>
      </c>
      <c r="AC6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3" s="71"/>
      <c r="AE63" s="77">
        <v>138</v>
      </c>
      <c r="AF63" s="77">
        <v>70</v>
      </c>
      <c r="AG63" s="77">
        <v>1081</v>
      </c>
      <c r="AH63" s="77">
        <v>2202</v>
      </c>
      <c r="AI63" s="77"/>
      <c r="AJ63" s="77" t="s">
        <v>2360</v>
      </c>
      <c r="AK63" s="77" t="s">
        <v>2721</v>
      </c>
      <c r="AL63" s="77"/>
      <c r="AM63" s="77"/>
      <c r="AN63" s="79">
        <v>44129.901875</v>
      </c>
      <c r="AO63" s="77" t="s">
        <v>3485</v>
      </c>
      <c r="AP63" s="82" t="s">
        <v>3546</v>
      </c>
      <c r="AQ63" s="77" t="s">
        <v>66</v>
      </c>
      <c r="AR63" s="48"/>
      <c r="AS63" s="48"/>
      <c r="AT63" s="48"/>
      <c r="AU63" s="48"/>
      <c r="AV63" s="48"/>
      <c r="AW63" s="48"/>
      <c r="AX63" s="103" t="s">
        <v>4518</v>
      </c>
      <c r="AY63" s="103" t="s">
        <v>4518</v>
      </c>
      <c r="AZ63" s="103" t="s">
        <v>4779</v>
      </c>
      <c r="BA63" s="103" t="s">
        <v>4779</v>
      </c>
      <c r="BB63" s="2"/>
      <c r="BC63" s="3"/>
      <c r="BD63" s="3"/>
      <c r="BE63" s="3"/>
      <c r="BF63" s="3"/>
    </row>
    <row r="64" spans="1:58" ht="34.05" customHeight="1">
      <c r="A64" s="63" t="s">
        <v>541</v>
      </c>
      <c r="C64" s="64"/>
      <c r="D64" s="64"/>
      <c r="E64" s="65"/>
      <c r="F64" s="67"/>
      <c r="G64" s="99" t="s">
        <v>3112</v>
      </c>
      <c r="H64" s="64"/>
      <c r="I64" s="63" t="s">
        <v>202</v>
      </c>
      <c r="J64" s="69" t="s">
        <v>5482</v>
      </c>
      <c r="K64" s="69"/>
      <c r="L64" s="68" t="s">
        <v>3991</v>
      </c>
      <c r="M64" s="72"/>
      <c r="N64" s="73">
        <v>6606.48193359375</v>
      </c>
      <c r="O64" s="73">
        <v>1012.2954711914062</v>
      </c>
      <c r="P64" s="74"/>
      <c r="Q64" s="75"/>
      <c r="R64" s="75"/>
      <c r="S64" s="85"/>
      <c r="T64" s="48">
        <v>1</v>
      </c>
      <c r="U64" s="48">
        <v>0</v>
      </c>
      <c r="V64" s="49">
        <v>0</v>
      </c>
      <c r="W64" s="49">
        <v>1</v>
      </c>
      <c r="X64" s="49">
        <v>0</v>
      </c>
      <c r="Y64" s="49">
        <v>0.999999</v>
      </c>
      <c r="Z64" s="49">
        <v>0</v>
      </c>
      <c r="AA64" s="49">
        <v>0</v>
      </c>
      <c r="AB64" s="70">
        <v>64</v>
      </c>
      <c r="AC6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4" s="71"/>
      <c r="AE64" s="77">
        <v>368</v>
      </c>
      <c r="AF64" s="77">
        <v>1190</v>
      </c>
      <c r="AG64" s="77">
        <v>14171</v>
      </c>
      <c r="AH64" s="77">
        <v>34740</v>
      </c>
      <c r="AI64" s="77"/>
      <c r="AJ64" s="77" t="s">
        <v>2361</v>
      </c>
      <c r="AK64" s="77" t="s">
        <v>2722</v>
      </c>
      <c r="AL64" s="82" t="s">
        <v>2893</v>
      </c>
      <c r="AM64" s="77"/>
      <c r="AN64" s="79">
        <v>42383.93597222222</v>
      </c>
      <c r="AO64" s="77" t="s">
        <v>3485</v>
      </c>
      <c r="AP64" s="82" t="s">
        <v>3547</v>
      </c>
      <c r="AQ64" s="77" t="s">
        <v>65</v>
      </c>
      <c r="AR64" s="48"/>
      <c r="AS64" s="48"/>
      <c r="AT64" s="48"/>
      <c r="AU64" s="48"/>
      <c r="AV64" s="48"/>
      <c r="AW64" s="48"/>
      <c r="AX64" s="48"/>
      <c r="AY64" s="48"/>
      <c r="AZ64" s="48"/>
      <c r="BA64" s="48"/>
      <c r="BB64" s="2"/>
      <c r="BC64" s="3"/>
      <c r="BD64" s="3"/>
      <c r="BE64" s="3"/>
      <c r="BF64" s="3"/>
    </row>
    <row r="65" spans="1:58" ht="34.05" customHeight="1">
      <c r="A65" s="63" t="s">
        <v>223</v>
      </c>
      <c r="C65" s="64"/>
      <c r="D65" s="64"/>
      <c r="E65" s="65"/>
      <c r="F65" s="67"/>
      <c r="G65" s="99" t="s">
        <v>3113</v>
      </c>
      <c r="H65" s="64"/>
      <c r="I65" s="63" t="s">
        <v>532</v>
      </c>
      <c r="J65" s="69" t="s">
        <v>5482</v>
      </c>
      <c r="K65" s="69"/>
      <c r="L65" s="68" t="s">
        <v>3992</v>
      </c>
      <c r="M65" s="72"/>
      <c r="N65" s="73">
        <v>4692.65234375</v>
      </c>
      <c r="O65" s="73">
        <v>3408.75</v>
      </c>
      <c r="P65" s="74"/>
      <c r="Q65" s="75"/>
      <c r="R65" s="75"/>
      <c r="S65" s="85"/>
      <c r="T65" s="48">
        <v>0</v>
      </c>
      <c r="U65" s="48">
        <v>2</v>
      </c>
      <c r="V65" s="49">
        <v>0.666667</v>
      </c>
      <c r="W65" s="49">
        <v>0.166667</v>
      </c>
      <c r="X65" s="49">
        <v>0</v>
      </c>
      <c r="Y65" s="49">
        <v>0.846846</v>
      </c>
      <c r="Z65" s="49">
        <v>0</v>
      </c>
      <c r="AA65" s="49">
        <v>0</v>
      </c>
      <c r="AB65" s="70">
        <v>65</v>
      </c>
      <c r="AC6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5" s="71"/>
      <c r="AE65" s="77">
        <v>94878</v>
      </c>
      <c r="AF65" s="77">
        <v>97653</v>
      </c>
      <c r="AG65" s="77">
        <v>644189</v>
      </c>
      <c r="AH65" s="77">
        <v>510908</v>
      </c>
      <c r="AI65" s="77"/>
      <c r="AJ65" s="77" t="s">
        <v>2362</v>
      </c>
      <c r="AK65" s="77" t="s">
        <v>2723</v>
      </c>
      <c r="AL65" s="82" t="s">
        <v>2894</v>
      </c>
      <c r="AM65" s="77"/>
      <c r="AN65" s="79">
        <v>41716.657060185185</v>
      </c>
      <c r="AO65" s="77" t="s">
        <v>3485</v>
      </c>
      <c r="AP65" s="82" t="s">
        <v>3548</v>
      </c>
      <c r="AQ65" s="77" t="s">
        <v>66</v>
      </c>
      <c r="AR65" s="48"/>
      <c r="AS65" s="48"/>
      <c r="AT65" s="48"/>
      <c r="AU65" s="48"/>
      <c r="AV65" s="48"/>
      <c r="AW65" s="48"/>
      <c r="AX65" s="103" t="s">
        <v>4519</v>
      </c>
      <c r="AY65" s="103" t="s">
        <v>4519</v>
      </c>
      <c r="AZ65" s="103" t="s">
        <v>4780</v>
      </c>
      <c r="BA65" s="103" t="s">
        <v>4780</v>
      </c>
      <c r="BB65" s="2"/>
      <c r="BC65" s="3"/>
      <c r="BD65" s="3"/>
      <c r="BE65" s="3"/>
      <c r="BF65" s="3"/>
    </row>
    <row r="66" spans="1:58" ht="34.05" customHeight="1">
      <c r="A66" s="63" t="s">
        <v>542</v>
      </c>
      <c r="C66" s="64"/>
      <c r="D66" s="64"/>
      <c r="E66" s="65"/>
      <c r="F66" s="67"/>
      <c r="G66" s="99" t="s">
        <v>3114</v>
      </c>
      <c r="H66" s="64"/>
      <c r="I66" s="63" t="s">
        <v>533</v>
      </c>
      <c r="J66" s="69" t="s">
        <v>5482</v>
      </c>
      <c r="K66" s="69"/>
      <c r="L66" s="68" t="s">
        <v>3993</v>
      </c>
      <c r="M66" s="72"/>
      <c r="N66" s="73">
        <v>4404.3212890625</v>
      </c>
      <c r="O66" s="73">
        <v>3990.462158203125</v>
      </c>
      <c r="P66" s="74"/>
      <c r="Q66" s="75"/>
      <c r="R66" s="75"/>
      <c r="S66" s="85"/>
      <c r="T66" s="48">
        <v>3</v>
      </c>
      <c r="U66" s="48">
        <v>0</v>
      </c>
      <c r="V66" s="49">
        <v>3</v>
      </c>
      <c r="W66" s="49">
        <v>0.2</v>
      </c>
      <c r="X66" s="49">
        <v>0</v>
      </c>
      <c r="Y66" s="49">
        <v>1.229728</v>
      </c>
      <c r="Z66" s="49">
        <v>0</v>
      </c>
      <c r="AA66" s="49">
        <v>0</v>
      </c>
      <c r="AB66" s="70">
        <v>66</v>
      </c>
      <c r="AC6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6" s="71"/>
      <c r="AE66" s="77">
        <v>214</v>
      </c>
      <c r="AF66" s="77">
        <v>170</v>
      </c>
      <c r="AG66" s="77">
        <v>7281</v>
      </c>
      <c r="AH66" s="77">
        <v>8481</v>
      </c>
      <c r="AI66" s="77"/>
      <c r="AJ66" s="77" t="s">
        <v>2363</v>
      </c>
      <c r="AK66" s="77" t="s">
        <v>2724</v>
      </c>
      <c r="AL66" s="82" t="s">
        <v>2895</v>
      </c>
      <c r="AM66" s="77"/>
      <c r="AN66" s="79">
        <v>41087.288125</v>
      </c>
      <c r="AO66" s="77" t="s">
        <v>3485</v>
      </c>
      <c r="AP66" s="82" t="s">
        <v>3549</v>
      </c>
      <c r="AQ66" s="77" t="s">
        <v>65</v>
      </c>
      <c r="AR66" s="48"/>
      <c r="AS66" s="48"/>
      <c r="AT66" s="48"/>
      <c r="AU66" s="48"/>
      <c r="AV66" s="48"/>
      <c r="AW66" s="48"/>
      <c r="AX66" s="48"/>
      <c r="AY66" s="48"/>
      <c r="AZ66" s="48"/>
      <c r="BA66" s="48"/>
      <c r="BB66" s="2"/>
      <c r="BC66" s="3"/>
      <c r="BD66" s="3"/>
      <c r="BE66" s="3"/>
      <c r="BF66" s="3"/>
    </row>
    <row r="67" spans="1:58" ht="34.05" customHeight="1">
      <c r="A67" s="63" t="s">
        <v>543</v>
      </c>
      <c r="C67" s="64"/>
      <c r="D67" s="64"/>
      <c r="E67" s="65"/>
      <c r="F67" s="67"/>
      <c r="G67" s="99" t="s">
        <v>3115</v>
      </c>
      <c r="H67" s="64"/>
      <c r="I67" s="63" t="s">
        <v>203</v>
      </c>
      <c r="J67" s="69" t="s">
        <v>5482</v>
      </c>
      <c r="K67" s="69"/>
      <c r="L67" s="68" t="s">
        <v>3994</v>
      </c>
      <c r="M67" s="72"/>
      <c r="N67" s="73">
        <v>5044.13818359375</v>
      </c>
      <c r="O67" s="73">
        <v>3903.742919921875</v>
      </c>
      <c r="P67" s="74"/>
      <c r="Q67" s="75"/>
      <c r="R67" s="75"/>
      <c r="S67" s="85"/>
      <c r="T67" s="48">
        <v>3</v>
      </c>
      <c r="U67" s="48">
        <v>0</v>
      </c>
      <c r="V67" s="49">
        <v>3</v>
      </c>
      <c r="W67" s="49">
        <v>0.2</v>
      </c>
      <c r="X67" s="49">
        <v>0</v>
      </c>
      <c r="Y67" s="49">
        <v>1.229728</v>
      </c>
      <c r="Z67" s="49">
        <v>0</v>
      </c>
      <c r="AA67" s="49">
        <v>0</v>
      </c>
      <c r="AB67" s="70">
        <v>67</v>
      </c>
      <c r="AC6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7" s="71"/>
      <c r="AE67" s="77">
        <v>8308</v>
      </c>
      <c r="AF67" s="77">
        <v>8597</v>
      </c>
      <c r="AG67" s="77">
        <v>286110</v>
      </c>
      <c r="AH67" s="77">
        <v>119619</v>
      </c>
      <c r="AI67" s="77"/>
      <c r="AJ67" s="77" t="s">
        <v>2364</v>
      </c>
      <c r="AK67" s="77"/>
      <c r="AL67" s="77"/>
      <c r="AM67" s="77"/>
      <c r="AN67" s="79">
        <v>41230.969664351855</v>
      </c>
      <c r="AO67" s="77" t="s">
        <v>3485</v>
      </c>
      <c r="AP67" s="82" t="s">
        <v>3550</v>
      </c>
      <c r="AQ67" s="77" t="s">
        <v>65</v>
      </c>
      <c r="AR67" s="48"/>
      <c r="AS67" s="48"/>
      <c r="AT67" s="48"/>
      <c r="AU67" s="48"/>
      <c r="AV67" s="48"/>
      <c r="AW67" s="48"/>
      <c r="AX67" s="48"/>
      <c r="AY67" s="48"/>
      <c r="AZ67" s="48"/>
      <c r="BA67" s="48"/>
      <c r="BB67" s="2"/>
      <c r="BC67" s="3"/>
      <c r="BD67" s="3"/>
      <c r="BE67" s="3"/>
      <c r="BF67" s="3"/>
    </row>
    <row r="68" spans="1:58" ht="34.05" customHeight="1">
      <c r="A68" s="63" t="s">
        <v>224</v>
      </c>
      <c r="C68" s="64"/>
      <c r="D68" s="64"/>
      <c r="E68" s="65"/>
      <c r="F68" s="67"/>
      <c r="G68" s="99" t="s">
        <v>3116</v>
      </c>
      <c r="H68" s="64"/>
      <c r="I68" s="63" t="s">
        <v>534</v>
      </c>
      <c r="J68" s="69" t="s">
        <v>5482</v>
      </c>
      <c r="K68" s="69"/>
      <c r="L68" s="68" t="s">
        <v>3995</v>
      </c>
      <c r="M68" s="72"/>
      <c r="N68" s="73">
        <v>4715.37451171875</v>
      </c>
      <c r="O68" s="73">
        <v>3948.304931640625</v>
      </c>
      <c r="P68" s="74"/>
      <c r="Q68" s="75"/>
      <c r="R68" s="75"/>
      <c r="S68" s="85"/>
      <c r="T68" s="48">
        <v>0</v>
      </c>
      <c r="U68" s="48">
        <v>2</v>
      </c>
      <c r="V68" s="49">
        <v>0.666667</v>
      </c>
      <c r="W68" s="49">
        <v>0.166667</v>
      </c>
      <c r="X68" s="49">
        <v>0</v>
      </c>
      <c r="Y68" s="49">
        <v>0.846846</v>
      </c>
      <c r="Z68" s="49">
        <v>0</v>
      </c>
      <c r="AA68" s="49">
        <v>0</v>
      </c>
      <c r="AB68" s="70">
        <v>68</v>
      </c>
      <c r="AC6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8" s="71"/>
      <c r="AE68" s="77">
        <v>6422</v>
      </c>
      <c r="AF68" s="77">
        <v>22615</v>
      </c>
      <c r="AG68" s="77">
        <v>1029550</v>
      </c>
      <c r="AH68" s="77">
        <v>383918</v>
      </c>
      <c r="AI68" s="77"/>
      <c r="AJ68" s="77"/>
      <c r="AK68" s="77"/>
      <c r="AL68" s="77"/>
      <c r="AM68" s="77"/>
      <c r="AN68" s="79">
        <v>41588.15152777778</v>
      </c>
      <c r="AO68" s="77" t="s">
        <v>3485</v>
      </c>
      <c r="AP68" s="82" t="s">
        <v>3551</v>
      </c>
      <c r="AQ68" s="77" t="s">
        <v>66</v>
      </c>
      <c r="AR68" s="48"/>
      <c r="AS68" s="48"/>
      <c r="AT68" s="48"/>
      <c r="AU68" s="48"/>
      <c r="AV68" s="48"/>
      <c r="AW68" s="48"/>
      <c r="AX68" s="103" t="s">
        <v>4519</v>
      </c>
      <c r="AY68" s="103" t="s">
        <v>4519</v>
      </c>
      <c r="AZ68" s="103" t="s">
        <v>4780</v>
      </c>
      <c r="BA68" s="103" t="s">
        <v>4780</v>
      </c>
      <c r="BB68" s="2"/>
      <c r="BC68" s="3"/>
      <c r="BD68" s="3"/>
      <c r="BE68" s="3"/>
      <c r="BF68" s="3"/>
    </row>
    <row r="69" spans="1:58" ht="34.05" customHeight="1">
      <c r="A69" s="63" t="s">
        <v>225</v>
      </c>
      <c r="C69" s="64"/>
      <c r="D69" s="64"/>
      <c r="E69" s="65"/>
      <c r="F69" s="67"/>
      <c r="G69" s="99" t="s">
        <v>3117</v>
      </c>
      <c r="H69" s="64"/>
      <c r="I69" s="63" t="s">
        <v>204</v>
      </c>
      <c r="J69" s="69" t="s">
        <v>5482</v>
      </c>
      <c r="K69" s="69"/>
      <c r="L69" s="68" t="s">
        <v>3996</v>
      </c>
      <c r="M69" s="72"/>
      <c r="N69" s="73">
        <v>4773.76416015625</v>
      </c>
      <c r="O69" s="73">
        <v>4483.02294921875</v>
      </c>
      <c r="P69" s="74"/>
      <c r="Q69" s="75"/>
      <c r="R69" s="75"/>
      <c r="S69" s="85"/>
      <c r="T69" s="48">
        <v>0</v>
      </c>
      <c r="U69" s="48">
        <v>2</v>
      </c>
      <c r="V69" s="49">
        <v>0.666667</v>
      </c>
      <c r="W69" s="49">
        <v>0.166667</v>
      </c>
      <c r="X69" s="49">
        <v>0</v>
      </c>
      <c r="Y69" s="49">
        <v>0.846846</v>
      </c>
      <c r="Z69" s="49">
        <v>0</v>
      </c>
      <c r="AA69" s="49">
        <v>0</v>
      </c>
      <c r="AB69" s="70">
        <v>69</v>
      </c>
      <c r="AC6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69" s="71"/>
      <c r="AE69" s="77">
        <v>2118</v>
      </c>
      <c r="AF69" s="77">
        <v>6132</v>
      </c>
      <c r="AG69" s="77">
        <v>162573</v>
      </c>
      <c r="AH69" s="77">
        <v>4186</v>
      </c>
      <c r="AI69" s="77"/>
      <c r="AJ69" s="77"/>
      <c r="AK69" s="77"/>
      <c r="AL69" s="77"/>
      <c r="AM69" s="77"/>
      <c r="AN69" s="79">
        <v>44032.818032407406</v>
      </c>
      <c r="AO69" s="77" t="s">
        <v>3485</v>
      </c>
      <c r="AP69" s="82" t="s">
        <v>3552</v>
      </c>
      <c r="AQ69" s="77" t="s">
        <v>66</v>
      </c>
      <c r="AR69" s="48"/>
      <c r="AS69" s="48"/>
      <c r="AT69" s="48"/>
      <c r="AU69" s="48"/>
      <c r="AV69" s="48"/>
      <c r="AW69" s="48"/>
      <c r="AX69" s="103" t="s">
        <v>4519</v>
      </c>
      <c r="AY69" s="103" t="s">
        <v>4519</v>
      </c>
      <c r="AZ69" s="103" t="s">
        <v>4780</v>
      </c>
      <c r="BA69" s="103" t="s">
        <v>4780</v>
      </c>
      <c r="BB69" s="2"/>
      <c r="BC69" s="3"/>
      <c r="BD69" s="3"/>
      <c r="BE69" s="3"/>
      <c r="BF69" s="3"/>
    </row>
    <row r="70" spans="1:58" ht="34.05" customHeight="1">
      <c r="A70" s="63" t="s">
        <v>226</v>
      </c>
      <c r="C70" s="64"/>
      <c r="D70" s="64"/>
      <c r="E70" s="65"/>
      <c r="F70" s="67"/>
      <c r="G70" s="99" t="s">
        <v>3118</v>
      </c>
      <c r="H70" s="64"/>
      <c r="I70" s="63" t="s">
        <v>535</v>
      </c>
      <c r="J70" s="69" t="s">
        <v>5482</v>
      </c>
      <c r="K70" s="69"/>
      <c r="L70" s="68" t="s">
        <v>3997</v>
      </c>
      <c r="M70" s="72"/>
      <c r="N70" s="73">
        <v>1819.4765625</v>
      </c>
      <c r="O70" s="73">
        <v>3501.3232421875</v>
      </c>
      <c r="P70" s="74"/>
      <c r="Q70" s="75"/>
      <c r="R70" s="75"/>
      <c r="S70" s="85"/>
      <c r="T70" s="48">
        <v>0</v>
      </c>
      <c r="U70" s="48">
        <v>1</v>
      </c>
      <c r="V70" s="49">
        <v>0</v>
      </c>
      <c r="W70" s="49">
        <v>0.000767</v>
      </c>
      <c r="X70" s="49">
        <v>0.002051</v>
      </c>
      <c r="Y70" s="49">
        <v>0.376727</v>
      </c>
      <c r="Z70" s="49">
        <v>0</v>
      </c>
      <c r="AA70" s="49">
        <v>0</v>
      </c>
      <c r="AB70" s="70">
        <v>70</v>
      </c>
      <c r="AC7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0" s="71"/>
      <c r="AE70" s="77">
        <v>211</v>
      </c>
      <c r="AF70" s="77">
        <v>256</v>
      </c>
      <c r="AG70" s="77">
        <v>613</v>
      </c>
      <c r="AH70" s="77">
        <v>873</v>
      </c>
      <c r="AI70" s="77"/>
      <c r="AJ70" s="77" t="s">
        <v>2365</v>
      </c>
      <c r="AK70" s="77" t="s">
        <v>2725</v>
      </c>
      <c r="AL70" s="82" t="s">
        <v>2896</v>
      </c>
      <c r="AM70" s="77"/>
      <c r="AN70" s="79">
        <v>39982.65493055555</v>
      </c>
      <c r="AO70" s="77" t="s">
        <v>3485</v>
      </c>
      <c r="AP70" s="82" t="s">
        <v>3553</v>
      </c>
      <c r="AQ70" s="77" t="s">
        <v>66</v>
      </c>
      <c r="AR70" s="48"/>
      <c r="AS70" s="48"/>
      <c r="AT70" s="48"/>
      <c r="AU70" s="48"/>
      <c r="AV70" s="48" t="s">
        <v>1188</v>
      </c>
      <c r="AW70" s="48" t="s">
        <v>1188</v>
      </c>
      <c r="AX70" s="103" t="s">
        <v>4511</v>
      </c>
      <c r="AY70" s="103" t="s">
        <v>4511</v>
      </c>
      <c r="AZ70" s="103" t="s">
        <v>4770</v>
      </c>
      <c r="BA70" s="103" t="s">
        <v>4770</v>
      </c>
      <c r="BB70" s="2"/>
      <c r="BC70" s="3"/>
      <c r="BD70" s="3"/>
      <c r="BE70" s="3"/>
      <c r="BF70" s="3"/>
    </row>
    <row r="71" spans="1:58" ht="34.05" customHeight="1">
      <c r="A71" s="63" t="s">
        <v>227</v>
      </c>
      <c r="C71" s="64"/>
      <c r="D71" s="64"/>
      <c r="E71" s="65"/>
      <c r="F71" s="67"/>
      <c r="G71" s="99" t="s">
        <v>3119</v>
      </c>
      <c r="H71" s="64"/>
      <c r="I71" s="63" t="s">
        <v>205</v>
      </c>
      <c r="J71" s="69" t="s">
        <v>5482</v>
      </c>
      <c r="K71" s="69"/>
      <c r="L71" s="68" t="s">
        <v>3998</v>
      </c>
      <c r="M71" s="72"/>
      <c r="N71" s="73">
        <v>9351.7431640625</v>
      </c>
      <c r="O71" s="73">
        <v>2499.75</v>
      </c>
      <c r="P71" s="74"/>
      <c r="Q71" s="75"/>
      <c r="R71" s="75"/>
      <c r="S71" s="85"/>
      <c r="T71" s="48">
        <v>1</v>
      </c>
      <c r="U71" s="48">
        <v>1</v>
      </c>
      <c r="V71" s="49">
        <v>0</v>
      </c>
      <c r="W71" s="49">
        <v>0</v>
      </c>
      <c r="X71" s="49">
        <v>0</v>
      </c>
      <c r="Y71" s="49">
        <v>0.999999</v>
      </c>
      <c r="Z71" s="49">
        <v>0</v>
      </c>
      <c r="AA71" s="49" t="s">
        <v>4380</v>
      </c>
      <c r="AB71" s="70">
        <v>71</v>
      </c>
      <c r="AC7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1" s="71"/>
      <c r="AE71" s="77">
        <v>291</v>
      </c>
      <c r="AF71" s="77">
        <v>71</v>
      </c>
      <c r="AG71" s="77">
        <v>926</v>
      </c>
      <c r="AH71" s="77">
        <v>508</v>
      </c>
      <c r="AI71" s="77"/>
      <c r="AJ71" s="77" t="s">
        <v>2366</v>
      </c>
      <c r="AK71" s="77" t="s">
        <v>2726</v>
      </c>
      <c r="AL71" s="82" t="s">
        <v>2897</v>
      </c>
      <c r="AM71" s="77"/>
      <c r="AN71" s="79">
        <v>42126.365694444445</v>
      </c>
      <c r="AO71" s="77" t="s">
        <v>3485</v>
      </c>
      <c r="AP71" s="82" t="s">
        <v>3554</v>
      </c>
      <c r="AQ71" s="77" t="s">
        <v>66</v>
      </c>
      <c r="AR71" s="48" t="s">
        <v>971</v>
      </c>
      <c r="AS71" s="48" t="s">
        <v>971</v>
      </c>
      <c r="AT71" s="48" t="s">
        <v>1169</v>
      </c>
      <c r="AU71" s="48" t="s">
        <v>1169</v>
      </c>
      <c r="AV71" s="48"/>
      <c r="AW71" s="48"/>
      <c r="AX71" s="103" t="s">
        <v>4520</v>
      </c>
      <c r="AY71" s="103" t="s">
        <v>4520</v>
      </c>
      <c r="AZ71" s="103" t="s">
        <v>4781</v>
      </c>
      <c r="BA71" s="103" t="s">
        <v>4781</v>
      </c>
      <c r="BB71" s="2"/>
      <c r="BC71" s="3"/>
      <c r="BD71" s="3"/>
      <c r="BE71" s="3"/>
      <c r="BF71" s="3"/>
    </row>
    <row r="72" spans="1:58" ht="34.05" customHeight="1">
      <c r="A72" s="63" t="s">
        <v>228</v>
      </c>
      <c r="C72" s="64"/>
      <c r="D72" s="64"/>
      <c r="E72" s="65"/>
      <c r="F72" s="67"/>
      <c r="G72" s="99" t="s">
        <v>3120</v>
      </c>
      <c r="H72" s="64"/>
      <c r="I72" s="63" t="s">
        <v>536</v>
      </c>
      <c r="J72" s="69" t="s">
        <v>5482</v>
      </c>
      <c r="K72" s="69"/>
      <c r="L72" s="68" t="s">
        <v>3999</v>
      </c>
      <c r="M72" s="72"/>
      <c r="N72" s="73">
        <v>9723.7294921875</v>
      </c>
      <c r="O72" s="73">
        <v>2499.75</v>
      </c>
      <c r="P72" s="74"/>
      <c r="Q72" s="75"/>
      <c r="R72" s="75"/>
      <c r="S72" s="85"/>
      <c r="T72" s="48">
        <v>1</v>
      </c>
      <c r="U72" s="48">
        <v>1</v>
      </c>
      <c r="V72" s="49">
        <v>0</v>
      </c>
      <c r="W72" s="49">
        <v>0</v>
      </c>
      <c r="X72" s="49">
        <v>0</v>
      </c>
      <c r="Y72" s="49">
        <v>0.999999</v>
      </c>
      <c r="Z72" s="49">
        <v>0</v>
      </c>
      <c r="AA72" s="49" t="s">
        <v>4380</v>
      </c>
      <c r="AB72" s="70">
        <v>72</v>
      </c>
      <c r="AC7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2" s="71"/>
      <c r="AE72" s="77">
        <v>414</v>
      </c>
      <c r="AF72" s="77">
        <v>737</v>
      </c>
      <c r="AG72" s="77">
        <v>27499</v>
      </c>
      <c r="AH72" s="77">
        <v>25030</v>
      </c>
      <c r="AI72" s="77"/>
      <c r="AJ72" s="77" t="s">
        <v>2367</v>
      </c>
      <c r="AK72" s="77" t="s">
        <v>2727</v>
      </c>
      <c r="AL72" s="82" t="s">
        <v>2898</v>
      </c>
      <c r="AM72" s="77"/>
      <c r="AN72" s="79">
        <v>40314.4015625</v>
      </c>
      <c r="AO72" s="77" t="s">
        <v>3485</v>
      </c>
      <c r="AP72" s="82" t="s">
        <v>3555</v>
      </c>
      <c r="AQ72" s="77" t="s">
        <v>66</v>
      </c>
      <c r="AR72" s="48" t="s">
        <v>972</v>
      </c>
      <c r="AS72" s="48" t="s">
        <v>972</v>
      </c>
      <c r="AT72" s="48" t="s">
        <v>1169</v>
      </c>
      <c r="AU72" s="48" t="s">
        <v>1169</v>
      </c>
      <c r="AV72" s="48"/>
      <c r="AW72" s="48"/>
      <c r="AX72" s="103" t="s">
        <v>4521</v>
      </c>
      <c r="AY72" s="103" t="s">
        <v>4521</v>
      </c>
      <c r="AZ72" s="103" t="s">
        <v>4782</v>
      </c>
      <c r="BA72" s="103" t="s">
        <v>4782</v>
      </c>
      <c r="BB72" s="2"/>
      <c r="BC72" s="3"/>
      <c r="BD72" s="3"/>
      <c r="BE72" s="3"/>
      <c r="BF72" s="3"/>
    </row>
    <row r="73" spans="1:58" ht="34.05" customHeight="1">
      <c r="A73" s="63" t="s">
        <v>229</v>
      </c>
      <c r="C73" s="64"/>
      <c r="D73" s="64"/>
      <c r="E73" s="65"/>
      <c r="F73" s="67"/>
      <c r="G73" s="99" t="s">
        <v>3121</v>
      </c>
      <c r="H73" s="64"/>
      <c r="I73" s="68"/>
      <c r="J73" s="69" t="s">
        <v>5482</v>
      </c>
      <c r="K73" s="69"/>
      <c r="L73" s="68" t="s">
        <v>4000</v>
      </c>
      <c r="M73" s="72"/>
      <c r="N73" s="73">
        <v>5044.13818359375</v>
      </c>
      <c r="O73" s="73">
        <v>247.90908813476562</v>
      </c>
      <c r="P73" s="74"/>
      <c r="Q73" s="75"/>
      <c r="R73" s="75"/>
      <c r="S73" s="85"/>
      <c r="T73" s="48">
        <v>0</v>
      </c>
      <c r="U73" s="48">
        <v>1</v>
      </c>
      <c r="V73" s="49">
        <v>0</v>
      </c>
      <c r="W73" s="49">
        <v>0.2</v>
      </c>
      <c r="X73" s="49">
        <v>0</v>
      </c>
      <c r="Y73" s="49">
        <v>0.610686</v>
      </c>
      <c r="Z73" s="49">
        <v>0</v>
      </c>
      <c r="AA73" s="49">
        <v>0</v>
      </c>
      <c r="AB73" s="70">
        <v>73</v>
      </c>
      <c r="AC7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3" s="71"/>
      <c r="AE73" s="77">
        <v>1924</v>
      </c>
      <c r="AF73" s="77">
        <v>596</v>
      </c>
      <c r="AG73" s="77">
        <v>5076</v>
      </c>
      <c r="AH73" s="77">
        <v>11858</v>
      </c>
      <c r="AI73" s="77"/>
      <c r="AJ73" s="77"/>
      <c r="AK73" s="77" t="s">
        <v>2728</v>
      </c>
      <c r="AL73" s="77"/>
      <c r="AM73" s="77"/>
      <c r="AN73" s="79">
        <v>43686.44960648148</v>
      </c>
      <c r="AO73" s="77" t="s">
        <v>3485</v>
      </c>
      <c r="AP73" s="82" t="s">
        <v>3556</v>
      </c>
      <c r="AQ73" s="77" t="s">
        <v>66</v>
      </c>
      <c r="AR73" s="48"/>
      <c r="AS73" s="48"/>
      <c r="AT73" s="48"/>
      <c r="AU73" s="48"/>
      <c r="AV73" s="48"/>
      <c r="AW73" s="48"/>
      <c r="AX73" s="103" t="s">
        <v>4513</v>
      </c>
      <c r="AY73" s="103" t="s">
        <v>4513</v>
      </c>
      <c r="AZ73" s="103" t="s">
        <v>4774</v>
      </c>
      <c r="BA73" s="103" t="s">
        <v>4774</v>
      </c>
      <c r="BB73" s="2"/>
      <c r="BC73" s="3"/>
      <c r="BD73" s="3"/>
      <c r="BE73" s="3"/>
      <c r="BF73" s="3"/>
    </row>
    <row r="74" spans="1:58" ht="34.05" customHeight="1">
      <c r="A74" s="63" t="s">
        <v>230</v>
      </c>
      <c r="C74" s="64"/>
      <c r="D74" s="64"/>
      <c r="E74" s="65"/>
      <c r="F74" s="67"/>
      <c r="G74" s="99" t="s">
        <v>3122</v>
      </c>
      <c r="H74" s="64"/>
      <c r="I74" s="68"/>
      <c r="J74" s="69" t="s">
        <v>5482</v>
      </c>
      <c r="K74" s="69"/>
      <c r="L74" s="68" t="s">
        <v>4001</v>
      </c>
      <c r="M74" s="72"/>
      <c r="N74" s="73">
        <v>3761.6689453125</v>
      </c>
      <c r="O74" s="73">
        <v>4528.41259765625</v>
      </c>
      <c r="P74" s="74"/>
      <c r="Q74" s="75"/>
      <c r="R74" s="75"/>
      <c r="S74" s="85"/>
      <c r="T74" s="48">
        <v>0</v>
      </c>
      <c r="U74" s="48">
        <v>1</v>
      </c>
      <c r="V74" s="49">
        <v>0</v>
      </c>
      <c r="W74" s="49">
        <v>0.000784</v>
      </c>
      <c r="X74" s="49">
        <v>0.000522</v>
      </c>
      <c r="Y74" s="49">
        <v>0.42708</v>
      </c>
      <c r="Z74" s="49">
        <v>0</v>
      </c>
      <c r="AA74" s="49">
        <v>0</v>
      </c>
      <c r="AB74" s="70">
        <v>74</v>
      </c>
      <c r="AC7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4" s="71"/>
      <c r="AE74" s="77">
        <v>1033</v>
      </c>
      <c r="AF74" s="77">
        <v>595</v>
      </c>
      <c r="AG74" s="77">
        <v>22566</v>
      </c>
      <c r="AH74" s="77">
        <v>22469</v>
      </c>
      <c r="AI74" s="77"/>
      <c r="AJ74" s="77" t="s">
        <v>2368</v>
      </c>
      <c r="AK74" s="77" t="s">
        <v>2729</v>
      </c>
      <c r="AL74" s="77"/>
      <c r="AM74" s="77"/>
      <c r="AN74" s="79">
        <v>41496.41074074074</v>
      </c>
      <c r="AO74" s="77" t="s">
        <v>3485</v>
      </c>
      <c r="AP74" s="82" t="s">
        <v>3557</v>
      </c>
      <c r="AQ74" s="77" t="s">
        <v>66</v>
      </c>
      <c r="AR74" s="48"/>
      <c r="AS74" s="48"/>
      <c r="AT74" s="48"/>
      <c r="AU74" s="48"/>
      <c r="AV74" s="48"/>
      <c r="AW74" s="48"/>
      <c r="AX74" s="103" t="s">
        <v>4497</v>
      </c>
      <c r="AY74" s="103" t="s">
        <v>4497</v>
      </c>
      <c r="AZ74" s="103" t="s">
        <v>4760</v>
      </c>
      <c r="BA74" s="103" t="s">
        <v>4760</v>
      </c>
      <c r="BB74" s="2"/>
      <c r="BC74" s="3"/>
      <c r="BD74" s="3"/>
      <c r="BE74" s="3"/>
      <c r="BF74" s="3"/>
    </row>
    <row r="75" spans="1:58" ht="34.05" customHeight="1">
      <c r="A75" s="63" t="s">
        <v>231</v>
      </c>
      <c r="C75" s="64"/>
      <c r="D75" s="64"/>
      <c r="E75" s="65"/>
      <c r="F75" s="67"/>
      <c r="G75" s="99" t="s">
        <v>3123</v>
      </c>
      <c r="H75" s="64"/>
      <c r="I75" s="68"/>
      <c r="J75" s="69" t="s">
        <v>5482</v>
      </c>
      <c r="K75" s="69"/>
      <c r="L75" s="68" t="s">
        <v>4002</v>
      </c>
      <c r="M75" s="72"/>
      <c r="N75" s="73">
        <v>832.2561645507812</v>
      </c>
      <c r="O75" s="73">
        <v>6580.68310546875</v>
      </c>
      <c r="P75" s="74"/>
      <c r="Q75" s="75"/>
      <c r="R75" s="75"/>
      <c r="S75" s="85"/>
      <c r="T75" s="48">
        <v>0</v>
      </c>
      <c r="U75" s="48">
        <v>3</v>
      </c>
      <c r="V75" s="49">
        <v>259.651917</v>
      </c>
      <c r="W75" s="49">
        <v>0.001012</v>
      </c>
      <c r="X75" s="49">
        <v>0.01724</v>
      </c>
      <c r="Y75" s="49">
        <v>0.79535</v>
      </c>
      <c r="Z75" s="49">
        <v>0.3333333333333333</v>
      </c>
      <c r="AA75" s="49">
        <v>0</v>
      </c>
      <c r="AB75" s="70">
        <v>75</v>
      </c>
      <c r="AC7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5" s="71"/>
      <c r="AE75" s="77">
        <v>91</v>
      </c>
      <c r="AF75" s="77">
        <v>79</v>
      </c>
      <c r="AG75" s="77">
        <v>1958</v>
      </c>
      <c r="AH75" s="77">
        <v>22152</v>
      </c>
      <c r="AI75" s="77"/>
      <c r="AJ75" s="77" t="s">
        <v>2369</v>
      </c>
      <c r="AK75" s="77"/>
      <c r="AL75" s="77"/>
      <c r="AM75" s="77"/>
      <c r="AN75" s="79">
        <v>44146.903287037036</v>
      </c>
      <c r="AO75" s="77" t="s">
        <v>3485</v>
      </c>
      <c r="AP75" s="82" t="s">
        <v>3558</v>
      </c>
      <c r="AQ75" s="77" t="s">
        <v>66</v>
      </c>
      <c r="AR75" s="48"/>
      <c r="AS75" s="48"/>
      <c r="AT75" s="48"/>
      <c r="AU75" s="48"/>
      <c r="AV75" s="48"/>
      <c r="AW75" s="48"/>
      <c r="AX75" s="103" t="s">
        <v>4522</v>
      </c>
      <c r="AY75" s="103" t="s">
        <v>4522</v>
      </c>
      <c r="AZ75" s="103" t="s">
        <v>4783</v>
      </c>
      <c r="BA75" s="103" t="s">
        <v>4783</v>
      </c>
      <c r="BB75" s="2"/>
      <c r="BC75" s="3"/>
      <c r="BD75" s="3"/>
      <c r="BE75" s="3"/>
      <c r="BF75" s="3"/>
    </row>
    <row r="76" spans="1:58" ht="34.05" customHeight="1">
      <c r="A76" s="63" t="s">
        <v>544</v>
      </c>
      <c r="C76" s="64"/>
      <c r="D76" s="64">
        <v>11</v>
      </c>
      <c r="E76" s="65">
        <v>10</v>
      </c>
      <c r="F76" s="67"/>
      <c r="G76" s="99" t="s">
        <v>3124</v>
      </c>
      <c r="H76" s="64"/>
      <c r="I76" s="68"/>
      <c r="J76" s="69" t="s">
        <v>5482</v>
      </c>
      <c r="K76" s="69"/>
      <c r="L76" s="68" t="s">
        <v>4003</v>
      </c>
      <c r="M76" s="72"/>
      <c r="N76" s="73">
        <v>1047.115478515625</v>
      </c>
      <c r="O76" s="73">
        <v>7296.4912109375</v>
      </c>
      <c r="P76" s="74"/>
      <c r="Q76" s="75"/>
      <c r="R76" s="75"/>
      <c r="S76" s="85"/>
      <c r="T76" s="48">
        <v>18</v>
      </c>
      <c r="U76" s="48">
        <v>0</v>
      </c>
      <c r="V76" s="49">
        <v>7836.7291</v>
      </c>
      <c r="W76" s="49">
        <v>0.000985</v>
      </c>
      <c r="X76" s="49">
        <v>0.040027</v>
      </c>
      <c r="Y76" s="49">
        <v>4.404275</v>
      </c>
      <c r="Z76" s="49">
        <v>0.0457516339869281</v>
      </c>
      <c r="AA76" s="49">
        <v>0</v>
      </c>
      <c r="AB76" s="70">
        <v>76</v>
      </c>
      <c r="AC7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6" s="71"/>
      <c r="AE76" s="77">
        <v>919</v>
      </c>
      <c r="AF76" s="77">
        <v>158171</v>
      </c>
      <c r="AG76" s="77">
        <v>1404</v>
      </c>
      <c r="AH76" s="77">
        <v>373</v>
      </c>
      <c r="AI76" s="77"/>
      <c r="AJ76" s="77" t="s">
        <v>2370</v>
      </c>
      <c r="AK76" s="77" t="s">
        <v>2730</v>
      </c>
      <c r="AL76" s="82" t="s">
        <v>2899</v>
      </c>
      <c r="AM76" s="77"/>
      <c r="AN76" s="79">
        <v>40492.49297453704</v>
      </c>
      <c r="AO76" s="77" t="s">
        <v>3485</v>
      </c>
      <c r="AP76" s="82" t="s">
        <v>3559</v>
      </c>
      <c r="AQ76" s="77" t="s">
        <v>65</v>
      </c>
      <c r="AR76" s="48"/>
      <c r="AS76" s="48"/>
      <c r="AT76" s="48"/>
      <c r="AU76" s="48"/>
      <c r="AV76" s="48"/>
      <c r="AW76" s="48"/>
      <c r="AX76" s="48"/>
      <c r="AY76" s="48"/>
      <c r="AZ76" s="48"/>
      <c r="BA76" s="48"/>
      <c r="BB76" s="2"/>
      <c r="BC76" s="3"/>
      <c r="BD76" s="3"/>
      <c r="BE76" s="3"/>
      <c r="BF76" s="3"/>
    </row>
    <row r="77" spans="1:58" ht="34.05" customHeight="1">
      <c r="A77" s="63" t="s">
        <v>232</v>
      </c>
      <c r="C77" s="64"/>
      <c r="D77" s="64"/>
      <c r="E77" s="65"/>
      <c r="F77" s="67"/>
      <c r="G77" s="99" t="s">
        <v>3125</v>
      </c>
      <c r="H77" s="64"/>
      <c r="I77" s="68"/>
      <c r="J77" s="69"/>
      <c r="K77" s="69"/>
      <c r="L77" s="68" t="s">
        <v>4004</v>
      </c>
      <c r="M77" s="72"/>
      <c r="N77" s="73">
        <v>695.7307739257812</v>
      </c>
      <c r="O77" s="73">
        <v>6654.146484375</v>
      </c>
      <c r="P77" s="74"/>
      <c r="Q77" s="75"/>
      <c r="R77" s="75"/>
      <c r="S77" s="85"/>
      <c r="T77" s="48">
        <v>0</v>
      </c>
      <c r="U77" s="48">
        <v>3</v>
      </c>
      <c r="V77" s="49">
        <v>259.651917</v>
      </c>
      <c r="W77" s="49">
        <v>0.001012</v>
      </c>
      <c r="X77" s="49">
        <v>0.01724</v>
      </c>
      <c r="Y77" s="49">
        <v>0.79535</v>
      </c>
      <c r="Z77" s="49">
        <v>0.3333333333333333</v>
      </c>
      <c r="AA77" s="49">
        <v>0</v>
      </c>
      <c r="AB77" s="70">
        <v>77</v>
      </c>
      <c r="AC7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7" s="71"/>
      <c r="AE77" s="77">
        <v>284</v>
      </c>
      <c r="AF77" s="77">
        <v>179</v>
      </c>
      <c r="AG77" s="77">
        <v>13267</v>
      </c>
      <c r="AH77" s="77">
        <v>29353</v>
      </c>
      <c r="AI77" s="77"/>
      <c r="AJ77" s="77" t="s">
        <v>2371</v>
      </c>
      <c r="AK77" s="77"/>
      <c r="AL77" s="77"/>
      <c r="AM77" s="77"/>
      <c r="AN77" s="79">
        <v>44020.107407407406</v>
      </c>
      <c r="AO77" s="77" t="s">
        <v>3485</v>
      </c>
      <c r="AP77" s="82" t="s">
        <v>3560</v>
      </c>
      <c r="AQ77" s="77" t="s">
        <v>66</v>
      </c>
      <c r="AR77" s="48"/>
      <c r="AS77" s="48"/>
      <c r="AT77" s="48"/>
      <c r="AU77" s="48"/>
      <c r="AV77" s="48"/>
      <c r="AW77" s="48"/>
      <c r="AX77" s="103" t="s">
        <v>4522</v>
      </c>
      <c r="AY77" s="103" t="s">
        <v>4522</v>
      </c>
      <c r="AZ77" s="103" t="s">
        <v>4783</v>
      </c>
      <c r="BA77" s="103" t="s">
        <v>4783</v>
      </c>
      <c r="BB77" s="2"/>
      <c r="BC77" s="3"/>
      <c r="BD77" s="3"/>
      <c r="BE77" s="3"/>
      <c r="BF77" s="3"/>
    </row>
    <row r="78" spans="1:58" ht="34.05" customHeight="1">
      <c r="A78" s="63" t="s">
        <v>233</v>
      </c>
      <c r="C78" s="64"/>
      <c r="D78" s="64"/>
      <c r="E78" s="65"/>
      <c r="F78" s="67"/>
      <c r="G78" s="99" t="s">
        <v>3126</v>
      </c>
      <c r="H78" s="64"/>
      <c r="I78" s="68"/>
      <c r="J78" s="69"/>
      <c r="K78" s="69"/>
      <c r="L78" s="68" t="s">
        <v>4005</v>
      </c>
      <c r="M78" s="72"/>
      <c r="N78" s="73">
        <v>5356.81298828125</v>
      </c>
      <c r="O78" s="73">
        <v>8721.8681640625</v>
      </c>
      <c r="P78" s="74"/>
      <c r="Q78" s="75"/>
      <c r="R78" s="75"/>
      <c r="S78" s="85"/>
      <c r="T78" s="48">
        <v>0</v>
      </c>
      <c r="U78" s="48">
        <v>1</v>
      </c>
      <c r="V78" s="49">
        <v>0</v>
      </c>
      <c r="W78" s="49">
        <v>0.000828</v>
      </c>
      <c r="X78" s="49">
        <v>0.003195</v>
      </c>
      <c r="Y78" s="49">
        <v>0.457188</v>
      </c>
      <c r="Z78" s="49">
        <v>0</v>
      </c>
      <c r="AA78" s="49">
        <v>0</v>
      </c>
      <c r="AB78" s="70">
        <v>78</v>
      </c>
      <c r="AC7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8" s="71"/>
      <c r="AE78" s="77">
        <v>6258</v>
      </c>
      <c r="AF78" s="77">
        <v>7516</v>
      </c>
      <c r="AG78" s="77">
        <v>44632</v>
      </c>
      <c r="AH78" s="77">
        <v>30410</v>
      </c>
      <c r="AI78" s="77"/>
      <c r="AJ78" s="77" t="s">
        <v>2372</v>
      </c>
      <c r="AK78" s="77" t="s">
        <v>2731</v>
      </c>
      <c r="AL78" s="77"/>
      <c r="AM78" s="77"/>
      <c r="AN78" s="79">
        <v>43445.74986111111</v>
      </c>
      <c r="AO78" s="77" t="s">
        <v>3485</v>
      </c>
      <c r="AP78" s="82" t="s">
        <v>3561</v>
      </c>
      <c r="AQ78" s="77" t="s">
        <v>66</v>
      </c>
      <c r="AR78" s="48"/>
      <c r="AS78" s="48"/>
      <c r="AT78" s="48"/>
      <c r="AU78" s="48"/>
      <c r="AV78" s="48"/>
      <c r="AW78" s="48"/>
      <c r="AX78" s="103" t="s">
        <v>4523</v>
      </c>
      <c r="AY78" s="103" t="s">
        <v>4523</v>
      </c>
      <c r="AZ78" s="103" t="s">
        <v>4784</v>
      </c>
      <c r="BA78" s="103" t="s">
        <v>4784</v>
      </c>
      <c r="BB78" s="2"/>
      <c r="BC78" s="3"/>
      <c r="BD78" s="3"/>
      <c r="BE78" s="3"/>
      <c r="BF78" s="3"/>
    </row>
    <row r="79" spans="1:58" ht="34.05" customHeight="1">
      <c r="A79" s="63" t="s">
        <v>357</v>
      </c>
      <c r="C79" s="64"/>
      <c r="D79" s="64">
        <v>11</v>
      </c>
      <c r="E79" s="65">
        <v>10</v>
      </c>
      <c r="F79" s="67"/>
      <c r="G79" s="99" t="s">
        <v>3127</v>
      </c>
      <c r="H79" s="64"/>
      <c r="I79" s="68"/>
      <c r="J79" s="69"/>
      <c r="K79" s="69"/>
      <c r="L79" s="68" t="s">
        <v>4006</v>
      </c>
      <c r="M79" s="72"/>
      <c r="N79" s="73">
        <v>5554.42333984375</v>
      </c>
      <c r="O79" s="73">
        <v>9075.30859375</v>
      </c>
      <c r="P79" s="74"/>
      <c r="Q79" s="75"/>
      <c r="R79" s="75"/>
      <c r="S79" s="85"/>
      <c r="T79" s="48">
        <v>17</v>
      </c>
      <c r="U79" s="48">
        <v>4</v>
      </c>
      <c r="V79" s="49">
        <v>7892.718584</v>
      </c>
      <c r="W79" s="49">
        <v>0.001047</v>
      </c>
      <c r="X79" s="49">
        <v>0.026648</v>
      </c>
      <c r="Y79" s="49">
        <v>7.227946</v>
      </c>
      <c r="Z79" s="49">
        <v>0.005847953216374269</v>
      </c>
      <c r="AA79" s="49">
        <v>0</v>
      </c>
      <c r="AB79" s="70">
        <v>79</v>
      </c>
      <c r="AC7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79" s="71"/>
      <c r="AE79" s="77">
        <v>1902</v>
      </c>
      <c r="AF79" s="77">
        <v>5689</v>
      </c>
      <c r="AG79" s="77">
        <v>12979</v>
      </c>
      <c r="AH79" s="77">
        <v>24374</v>
      </c>
      <c r="AI79" s="77"/>
      <c r="AJ79" s="77" t="s">
        <v>2373</v>
      </c>
      <c r="AK79" s="77"/>
      <c r="AL79" s="77"/>
      <c r="AM79" s="77"/>
      <c r="AN79" s="79">
        <v>43728.648888888885</v>
      </c>
      <c r="AO79" s="77" t="s">
        <v>3485</v>
      </c>
      <c r="AP79" s="82" t="s">
        <v>3562</v>
      </c>
      <c r="AQ79" s="77" t="s">
        <v>66</v>
      </c>
      <c r="AR79" s="48" t="s">
        <v>4437</v>
      </c>
      <c r="AS79" s="48" t="s">
        <v>4437</v>
      </c>
      <c r="AT79" s="48" t="s">
        <v>4460</v>
      </c>
      <c r="AU79" s="48" t="s">
        <v>1179</v>
      </c>
      <c r="AV79" s="48"/>
      <c r="AW79" s="48"/>
      <c r="AX79" s="103" t="s">
        <v>4524</v>
      </c>
      <c r="AY79" s="103" t="s">
        <v>4711</v>
      </c>
      <c r="AZ79" s="103" t="s">
        <v>4785</v>
      </c>
      <c r="BA79" s="103" t="s">
        <v>4961</v>
      </c>
      <c r="BB79" s="2"/>
      <c r="BC79" s="3"/>
      <c r="BD79" s="3"/>
      <c r="BE79" s="3"/>
      <c r="BF79" s="3"/>
    </row>
    <row r="80" spans="1:58" ht="34.05" customHeight="1">
      <c r="A80" s="63" t="s">
        <v>234</v>
      </c>
      <c r="C80" s="64"/>
      <c r="D80" s="64"/>
      <c r="E80" s="65"/>
      <c r="F80" s="67"/>
      <c r="G80" s="99" t="s">
        <v>3128</v>
      </c>
      <c r="H80" s="64"/>
      <c r="I80" s="68"/>
      <c r="J80" s="69"/>
      <c r="K80" s="69"/>
      <c r="L80" s="68" t="s">
        <v>4007</v>
      </c>
      <c r="M80" s="72"/>
      <c r="N80" s="73">
        <v>4750.541015625</v>
      </c>
      <c r="O80" s="73">
        <v>9224.9677734375</v>
      </c>
      <c r="P80" s="74"/>
      <c r="Q80" s="75"/>
      <c r="R80" s="75"/>
      <c r="S80" s="85"/>
      <c r="T80" s="48">
        <v>0</v>
      </c>
      <c r="U80" s="48">
        <v>1</v>
      </c>
      <c r="V80" s="49">
        <v>0</v>
      </c>
      <c r="W80" s="49">
        <v>0.000828</v>
      </c>
      <c r="X80" s="49">
        <v>0.003195</v>
      </c>
      <c r="Y80" s="49">
        <v>0.457188</v>
      </c>
      <c r="Z80" s="49">
        <v>0</v>
      </c>
      <c r="AA80" s="49">
        <v>0</v>
      </c>
      <c r="AB80" s="70">
        <v>80</v>
      </c>
      <c r="AC8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0" s="71"/>
      <c r="AE80" s="77">
        <v>993</v>
      </c>
      <c r="AF80" s="77">
        <v>807</v>
      </c>
      <c r="AG80" s="77">
        <v>41679</v>
      </c>
      <c r="AH80" s="77">
        <v>18644</v>
      </c>
      <c r="AI80" s="77"/>
      <c r="AJ80" s="77" t="s">
        <v>2374</v>
      </c>
      <c r="AK80" s="77" t="s">
        <v>2732</v>
      </c>
      <c r="AL80" s="77"/>
      <c r="AM80" s="77"/>
      <c r="AN80" s="79">
        <v>42260.90353009259</v>
      </c>
      <c r="AO80" s="77" t="s">
        <v>3485</v>
      </c>
      <c r="AP80" s="82" t="s">
        <v>3563</v>
      </c>
      <c r="AQ80" s="77" t="s">
        <v>66</v>
      </c>
      <c r="AR80" s="48"/>
      <c r="AS80" s="48"/>
      <c r="AT80" s="48"/>
      <c r="AU80" s="48"/>
      <c r="AV80" s="48"/>
      <c r="AW80" s="48"/>
      <c r="AX80" s="103" t="s">
        <v>4523</v>
      </c>
      <c r="AY80" s="103" t="s">
        <v>4523</v>
      </c>
      <c r="AZ80" s="103" t="s">
        <v>4784</v>
      </c>
      <c r="BA80" s="103" t="s">
        <v>4784</v>
      </c>
      <c r="BB80" s="2"/>
      <c r="BC80" s="3"/>
      <c r="BD80" s="3"/>
      <c r="BE80" s="3"/>
      <c r="BF80" s="3"/>
    </row>
    <row r="81" spans="1:58" ht="34.05" customHeight="1">
      <c r="A81" s="63" t="s">
        <v>235</v>
      </c>
      <c r="C81" s="64"/>
      <c r="D81" s="64"/>
      <c r="E81" s="65"/>
      <c r="F81" s="67"/>
      <c r="G81" s="99" t="s">
        <v>3129</v>
      </c>
      <c r="H81" s="64"/>
      <c r="I81" s="68"/>
      <c r="J81" s="69"/>
      <c r="K81" s="69"/>
      <c r="L81" s="68" t="s">
        <v>4008</v>
      </c>
      <c r="M81" s="72"/>
      <c r="N81" s="73">
        <v>4880.97216796875</v>
      </c>
      <c r="O81" s="73">
        <v>8956.75</v>
      </c>
      <c r="P81" s="74"/>
      <c r="Q81" s="75"/>
      <c r="R81" s="75"/>
      <c r="S81" s="85"/>
      <c r="T81" s="48">
        <v>0</v>
      </c>
      <c r="U81" s="48">
        <v>1</v>
      </c>
      <c r="V81" s="49">
        <v>0</v>
      </c>
      <c r="W81" s="49">
        <v>0.000828</v>
      </c>
      <c r="X81" s="49">
        <v>0.003195</v>
      </c>
      <c r="Y81" s="49">
        <v>0.457188</v>
      </c>
      <c r="Z81" s="49">
        <v>0</v>
      </c>
      <c r="AA81" s="49">
        <v>0</v>
      </c>
      <c r="AB81" s="70">
        <v>81</v>
      </c>
      <c r="AC8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1" s="71"/>
      <c r="AE81" s="77">
        <v>1957</v>
      </c>
      <c r="AF81" s="77">
        <v>5186</v>
      </c>
      <c r="AG81" s="77">
        <v>107939</v>
      </c>
      <c r="AH81" s="77">
        <v>73841</v>
      </c>
      <c r="AI81" s="77"/>
      <c r="AJ81" s="77" t="s">
        <v>2375</v>
      </c>
      <c r="AK81" s="77" t="s">
        <v>2733</v>
      </c>
      <c r="AL81" s="77"/>
      <c r="AM81" s="77"/>
      <c r="AN81" s="79">
        <v>40141.369155092594</v>
      </c>
      <c r="AO81" s="77" t="s">
        <v>3485</v>
      </c>
      <c r="AP81" s="82" t="s">
        <v>3564</v>
      </c>
      <c r="AQ81" s="77" t="s">
        <v>66</v>
      </c>
      <c r="AR81" s="48"/>
      <c r="AS81" s="48"/>
      <c r="AT81" s="48"/>
      <c r="AU81" s="48"/>
      <c r="AV81" s="48"/>
      <c r="AW81" s="48"/>
      <c r="AX81" s="103" t="s">
        <v>4523</v>
      </c>
      <c r="AY81" s="103" t="s">
        <v>4523</v>
      </c>
      <c r="AZ81" s="103" t="s">
        <v>4784</v>
      </c>
      <c r="BA81" s="103" t="s">
        <v>4784</v>
      </c>
      <c r="BB81" s="2"/>
      <c r="BC81" s="3"/>
      <c r="BD81" s="3"/>
      <c r="BE81" s="3"/>
      <c r="BF81" s="3"/>
    </row>
    <row r="82" spans="1:58" ht="34.05" customHeight="1">
      <c r="A82" s="63" t="s">
        <v>236</v>
      </c>
      <c r="C82" s="64"/>
      <c r="D82" s="64"/>
      <c r="E82" s="65"/>
      <c r="F82" s="67"/>
      <c r="G82" s="99" t="s">
        <v>3130</v>
      </c>
      <c r="H82" s="64"/>
      <c r="I82" s="68"/>
      <c r="J82" s="69"/>
      <c r="K82" s="69"/>
      <c r="L82" s="68" t="s">
        <v>4009</v>
      </c>
      <c r="M82" s="72"/>
      <c r="N82" s="73">
        <v>5976.4462890625</v>
      </c>
      <c r="O82" s="73">
        <v>9041.9267578125</v>
      </c>
      <c r="P82" s="74"/>
      <c r="Q82" s="75"/>
      <c r="R82" s="75"/>
      <c r="S82" s="85"/>
      <c r="T82" s="48">
        <v>0</v>
      </c>
      <c r="U82" s="48">
        <v>1</v>
      </c>
      <c r="V82" s="49">
        <v>0</v>
      </c>
      <c r="W82" s="49">
        <v>0.000828</v>
      </c>
      <c r="X82" s="49">
        <v>0.003195</v>
      </c>
      <c r="Y82" s="49">
        <v>0.457188</v>
      </c>
      <c r="Z82" s="49">
        <v>0</v>
      </c>
      <c r="AA82" s="49">
        <v>0</v>
      </c>
      <c r="AB82" s="70">
        <v>82</v>
      </c>
      <c r="AC8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2" s="71"/>
      <c r="AE82" s="77">
        <v>1065</v>
      </c>
      <c r="AF82" s="77">
        <v>1245</v>
      </c>
      <c r="AG82" s="77">
        <v>27099</v>
      </c>
      <c r="AH82" s="77">
        <v>73727</v>
      </c>
      <c r="AI82" s="77"/>
      <c r="AJ82" s="77" t="s">
        <v>2376</v>
      </c>
      <c r="AK82" s="77"/>
      <c r="AL82" s="82" t="s">
        <v>2900</v>
      </c>
      <c r="AM82" s="77"/>
      <c r="AN82" s="79">
        <v>40057.8237037037</v>
      </c>
      <c r="AO82" s="77" t="s">
        <v>3485</v>
      </c>
      <c r="AP82" s="82" t="s">
        <v>3565</v>
      </c>
      <c r="AQ82" s="77" t="s">
        <v>66</v>
      </c>
      <c r="AR82" s="48"/>
      <c r="AS82" s="48"/>
      <c r="AT82" s="48"/>
      <c r="AU82" s="48"/>
      <c r="AV82" s="48"/>
      <c r="AW82" s="48"/>
      <c r="AX82" s="103" t="s">
        <v>4523</v>
      </c>
      <c r="AY82" s="103" t="s">
        <v>4523</v>
      </c>
      <c r="AZ82" s="103" t="s">
        <v>4784</v>
      </c>
      <c r="BA82" s="103" t="s">
        <v>4784</v>
      </c>
      <c r="BB82" s="2"/>
      <c r="BC82" s="3"/>
      <c r="BD82" s="3"/>
      <c r="BE82" s="3"/>
      <c r="BF82" s="3"/>
    </row>
    <row r="83" spans="1:58" ht="34.05" customHeight="1">
      <c r="A83" s="63" t="s">
        <v>237</v>
      </c>
      <c r="C83" s="64"/>
      <c r="D83" s="64"/>
      <c r="E83" s="65"/>
      <c r="F83" s="67"/>
      <c r="G83" s="99" t="s">
        <v>3131</v>
      </c>
      <c r="H83" s="64"/>
      <c r="I83" s="68"/>
      <c r="J83" s="69"/>
      <c r="K83" s="69"/>
      <c r="L83" s="68" t="s">
        <v>4010</v>
      </c>
      <c r="M83" s="72"/>
      <c r="N83" s="73">
        <v>5280.98583984375</v>
      </c>
      <c r="O83" s="73">
        <v>9362.7509765625</v>
      </c>
      <c r="P83" s="74"/>
      <c r="Q83" s="75"/>
      <c r="R83" s="75"/>
      <c r="S83" s="85"/>
      <c r="T83" s="48">
        <v>0</v>
      </c>
      <c r="U83" s="48">
        <v>1</v>
      </c>
      <c r="V83" s="49">
        <v>0</v>
      </c>
      <c r="W83" s="49">
        <v>0.000828</v>
      </c>
      <c r="X83" s="49">
        <v>0.003195</v>
      </c>
      <c r="Y83" s="49">
        <v>0.457188</v>
      </c>
      <c r="Z83" s="49">
        <v>0</v>
      </c>
      <c r="AA83" s="49">
        <v>0</v>
      </c>
      <c r="AB83" s="70">
        <v>83</v>
      </c>
      <c r="AC8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3" s="71"/>
      <c r="AE83" s="77">
        <v>1836</v>
      </c>
      <c r="AF83" s="77">
        <v>1863</v>
      </c>
      <c r="AG83" s="77">
        <v>46347</v>
      </c>
      <c r="AH83" s="77">
        <v>99140</v>
      </c>
      <c r="AI83" s="77"/>
      <c r="AJ83" s="77" t="s">
        <v>2377</v>
      </c>
      <c r="AK83" s="77" t="s">
        <v>2734</v>
      </c>
      <c r="AL83" s="82" t="s">
        <v>2901</v>
      </c>
      <c r="AM83" s="77"/>
      <c r="AN83" s="79">
        <v>43141.56392361111</v>
      </c>
      <c r="AO83" s="77" t="s">
        <v>3485</v>
      </c>
      <c r="AP83" s="82" t="s">
        <v>3566</v>
      </c>
      <c r="AQ83" s="77" t="s">
        <v>66</v>
      </c>
      <c r="AR83" s="48"/>
      <c r="AS83" s="48"/>
      <c r="AT83" s="48"/>
      <c r="AU83" s="48"/>
      <c r="AV83" s="48"/>
      <c r="AW83" s="48"/>
      <c r="AX83" s="103" t="s">
        <v>4523</v>
      </c>
      <c r="AY83" s="103" t="s">
        <v>4523</v>
      </c>
      <c r="AZ83" s="103" t="s">
        <v>4784</v>
      </c>
      <c r="BA83" s="103" t="s">
        <v>4784</v>
      </c>
      <c r="BB83" s="2"/>
      <c r="BC83" s="3"/>
      <c r="BD83" s="3"/>
      <c r="BE83" s="3"/>
      <c r="BF83" s="3"/>
    </row>
    <row r="84" spans="1:58" ht="34.05" customHeight="1">
      <c r="A84" s="63" t="s">
        <v>238</v>
      </c>
      <c r="C84" s="64"/>
      <c r="D84" s="64"/>
      <c r="E84" s="65"/>
      <c r="F84" s="67"/>
      <c r="G84" s="99" t="s">
        <v>3132</v>
      </c>
      <c r="H84" s="64"/>
      <c r="I84" s="68"/>
      <c r="J84" s="69"/>
      <c r="K84" s="69"/>
      <c r="L84" s="68" t="s">
        <v>4011</v>
      </c>
      <c r="M84" s="72"/>
      <c r="N84" s="73">
        <v>6134.0048828125</v>
      </c>
      <c r="O84" s="73">
        <v>8600.1416015625</v>
      </c>
      <c r="P84" s="74"/>
      <c r="Q84" s="75"/>
      <c r="R84" s="75"/>
      <c r="S84" s="85"/>
      <c r="T84" s="48">
        <v>0</v>
      </c>
      <c r="U84" s="48">
        <v>1</v>
      </c>
      <c r="V84" s="49">
        <v>0</v>
      </c>
      <c r="W84" s="49">
        <v>0.000828</v>
      </c>
      <c r="X84" s="49">
        <v>0.003195</v>
      </c>
      <c r="Y84" s="49">
        <v>0.457188</v>
      </c>
      <c r="Z84" s="49">
        <v>0</v>
      </c>
      <c r="AA84" s="49">
        <v>0</v>
      </c>
      <c r="AB84" s="70">
        <v>84</v>
      </c>
      <c r="AC8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4" s="71"/>
      <c r="AE84" s="77">
        <v>529</v>
      </c>
      <c r="AF84" s="77">
        <v>543</v>
      </c>
      <c r="AG84" s="77">
        <v>21682</v>
      </c>
      <c r="AH84" s="77">
        <v>60653</v>
      </c>
      <c r="AI84" s="77"/>
      <c r="AJ84" s="77"/>
      <c r="AK84" s="77"/>
      <c r="AL84" s="77"/>
      <c r="AM84" s="77"/>
      <c r="AN84" s="79">
        <v>43255.34391203704</v>
      </c>
      <c r="AO84" s="77" t="s">
        <v>3485</v>
      </c>
      <c r="AP84" s="82" t="s">
        <v>3567</v>
      </c>
      <c r="AQ84" s="77" t="s">
        <v>66</v>
      </c>
      <c r="AR84" s="48"/>
      <c r="AS84" s="48"/>
      <c r="AT84" s="48"/>
      <c r="AU84" s="48"/>
      <c r="AV84" s="48"/>
      <c r="AW84" s="48"/>
      <c r="AX84" s="103" t="s">
        <v>4523</v>
      </c>
      <c r="AY84" s="103" t="s">
        <v>4523</v>
      </c>
      <c r="AZ84" s="103" t="s">
        <v>4784</v>
      </c>
      <c r="BA84" s="103" t="s">
        <v>4784</v>
      </c>
      <c r="BB84" s="2"/>
      <c r="BC84" s="3"/>
      <c r="BD84" s="3"/>
      <c r="BE84" s="3"/>
      <c r="BF84" s="3"/>
    </row>
    <row r="85" spans="1:58" ht="34.05" customHeight="1">
      <c r="A85" s="63" t="s">
        <v>239</v>
      </c>
      <c r="C85" s="64"/>
      <c r="D85" s="64"/>
      <c r="E85" s="65"/>
      <c r="F85" s="67"/>
      <c r="G85" s="99" t="s">
        <v>3133</v>
      </c>
      <c r="H85" s="64"/>
      <c r="I85" s="68"/>
      <c r="J85" s="69"/>
      <c r="K85" s="69"/>
      <c r="L85" s="68" t="s">
        <v>4012</v>
      </c>
      <c r="M85" s="72"/>
      <c r="N85" s="73">
        <v>4903.18212890625</v>
      </c>
      <c r="O85" s="73">
        <v>9525.0126953125</v>
      </c>
      <c r="P85" s="74"/>
      <c r="Q85" s="75"/>
      <c r="R85" s="75"/>
      <c r="S85" s="85"/>
      <c r="T85" s="48">
        <v>0</v>
      </c>
      <c r="U85" s="48">
        <v>1</v>
      </c>
      <c r="V85" s="49">
        <v>0</v>
      </c>
      <c r="W85" s="49">
        <v>0.000828</v>
      </c>
      <c r="X85" s="49">
        <v>0.003195</v>
      </c>
      <c r="Y85" s="49">
        <v>0.457188</v>
      </c>
      <c r="Z85" s="49">
        <v>0</v>
      </c>
      <c r="AA85" s="49">
        <v>0</v>
      </c>
      <c r="AB85" s="70">
        <v>85</v>
      </c>
      <c r="AC8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5" s="71"/>
      <c r="AE85" s="77">
        <v>103</v>
      </c>
      <c r="AF85" s="77">
        <v>1203</v>
      </c>
      <c r="AG85" s="77">
        <v>48683</v>
      </c>
      <c r="AH85" s="77">
        <v>51757</v>
      </c>
      <c r="AI85" s="77"/>
      <c r="AJ85" s="77" t="s">
        <v>2378</v>
      </c>
      <c r="AK85" s="77" t="s">
        <v>2735</v>
      </c>
      <c r="AL85" s="82" t="s">
        <v>2902</v>
      </c>
      <c r="AM85" s="77"/>
      <c r="AN85" s="79">
        <v>42454.39974537037</v>
      </c>
      <c r="AO85" s="77" t="s">
        <v>3485</v>
      </c>
      <c r="AP85" s="82" t="s">
        <v>3568</v>
      </c>
      <c r="AQ85" s="77" t="s">
        <v>66</v>
      </c>
      <c r="AR85" s="48"/>
      <c r="AS85" s="48"/>
      <c r="AT85" s="48"/>
      <c r="AU85" s="48"/>
      <c r="AV85" s="48"/>
      <c r="AW85" s="48"/>
      <c r="AX85" s="103" t="s">
        <v>4523</v>
      </c>
      <c r="AY85" s="103" t="s">
        <v>4523</v>
      </c>
      <c r="AZ85" s="103" t="s">
        <v>4784</v>
      </c>
      <c r="BA85" s="103" t="s">
        <v>4784</v>
      </c>
      <c r="BB85" s="2"/>
      <c r="BC85" s="3"/>
      <c r="BD85" s="3"/>
      <c r="BE85" s="3"/>
      <c r="BF85" s="3"/>
    </row>
    <row r="86" spans="1:58" ht="34.05" customHeight="1">
      <c r="A86" s="63" t="s">
        <v>240</v>
      </c>
      <c r="C86" s="64"/>
      <c r="D86" s="64"/>
      <c r="E86" s="65"/>
      <c r="F86" s="67"/>
      <c r="G86" s="99" t="s">
        <v>3134</v>
      </c>
      <c r="H86" s="64"/>
      <c r="I86" s="68"/>
      <c r="J86" s="69"/>
      <c r="K86" s="69"/>
      <c r="L86" s="68" t="s">
        <v>4013</v>
      </c>
      <c r="M86" s="72"/>
      <c r="N86" s="73">
        <v>4724.22998046875</v>
      </c>
      <c r="O86" s="73">
        <v>5526.306640625</v>
      </c>
      <c r="P86" s="74"/>
      <c r="Q86" s="75"/>
      <c r="R86" s="75"/>
      <c r="S86" s="85"/>
      <c r="T86" s="48">
        <v>0</v>
      </c>
      <c r="U86" s="48">
        <v>7</v>
      </c>
      <c r="V86" s="49">
        <v>3006</v>
      </c>
      <c r="W86" s="49">
        <v>0.000756</v>
      </c>
      <c r="X86" s="49">
        <v>0.002595</v>
      </c>
      <c r="Y86" s="49">
        <v>3.0793</v>
      </c>
      <c r="Z86" s="49">
        <v>0</v>
      </c>
      <c r="AA86" s="49">
        <v>0</v>
      </c>
      <c r="AB86" s="70">
        <v>86</v>
      </c>
      <c r="AC8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6" s="71"/>
      <c r="AE86" s="77">
        <v>22</v>
      </c>
      <c r="AF86" s="77">
        <v>19</v>
      </c>
      <c r="AG86" s="77">
        <v>108</v>
      </c>
      <c r="AH86" s="77">
        <v>47</v>
      </c>
      <c r="AI86" s="77"/>
      <c r="AJ86" s="77" t="s">
        <v>2379</v>
      </c>
      <c r="AK86" s="77" t="s">
        <v>2691</v>
      </c>
      <c r="AL86" s="77"/>
      <c r="AM86" s="77"/>
      <c r="AN86" s="79">
        <v>44288.44069444444</v>
      </c>
      <c r="AO86" s="77" t="s">
        <v>3485</v>
      </c>
      <c r="AP86" s="82" t="s">
        <v>3569</v>
      </c>
      <c r="AQ86" s="77" t="s">
        <v>66</v>
      </c>
      <c r="AR86" s="48" t="s">
        <v>4438</v>
      </c>
      <c r="AS86" s="48" t="s">
        <v>4438</v>
      </c>
      <c r="AT86" s="48" t="s">
        <v>1169</v>
      </c>
      <c r="AU86" s="48" t="s">
        <v>1169</v>
      </c>
      <c r="AV86" s="48"/>
      <c r="AW86" s="48"/>
      <c r="AX86" s="103" t="s">
        <v>4525</v>
      </c>
      <c r="AY86" s="103" t="s">
        <v>4712</v>
      </c>
      <c r="AZ86" s="103" t="s">
        <v>4786</v>
      </c>
      <c r="BA86" s="103" t="s">
        <v>4962</v>
      </c>
      <c r="BB86" s="2"/>
      <c r="BC86" s="3"/>
      <c r="BD86" s="3"/>
      <c r="BE86" s="3"/>
      <c r="BF86" s="3"/>
    </row>
    <row r="87" spans="1:58" ht="34.05" customHeight="1">
      <c r="A87" s="63" t="s">
        <v>545</v>
      </c>
      <c r="C87" s="64"/>
      <c r="D87" s="64"/>
      <c r="E87" s="65"/>
      <c r="F87" s="67"/>
      <c r="G87" s="99" t="s">
        <v>3135</v>
      </c>
      <c r="H87" s="64"/>
      <c r="I87" s="68"/>
      <c r="J87" s="69"/>
      <c r="K87" s="69"/>
      <c r="L87" s="68" t="s">
        <v>4014</v>
      </c>
      <c r="M87" s="72"/>
      <c r="N87" s="73">
        <v>4439.6943359375</v>
      </c>
      <c r="O87" s="73">
        <v>5993.814453125</v>
      </c>
      <c r="P87" s="74"/>
      <c r="Q87" s="75"/>
      <c r="R87" s="75"/>
      <c r="S87" s="85"/>
      <c r="T87" s="48">
        <v>1</v>
      </c>
      <c r="U87" s="48">
        <v>0</v>
      </c>
      <c r="V87" s="49">
        <v>0</v>
      </c>
      <c r="W87" s="49">
        <v>0.000635</v>
      </c>
      <c r="X87" s="49">
        <v>0.000311</v>
      </c>
      <c r="Y87" s="49">
        <v>0.523915</v>
      </c>
      <c r="Z87" s="49">
        <v>0</v>
      </c>
      <c r="AA87" s="49">
        <v>0</v>
      </c>
      <c r="AB87" s="70">
        <v>87</v>
      </c>
      <c r="AC8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7" s="71"/>
      <c r="AE87" s="77">
        <v>2</v>
      </c>
      <c r="AF87" s="77">
        <v>2113</v>
      </c>
      <c r="AG87" s="77">
        <v>8528</v>
      </c>
      <c r="AH87" s="77">
        <v>0</v>
      </c>
      <c r="AI87" s="77"/>
      <c r="AJ87" s="77" t="s">
        <v>2380</v>
      </c>
      <c r="AK87" s="77" t="s">
        <v>2736</v>
      </c>
      <c r="AL87" s="82" t="s">
        <v>2903</v>
      </c>
      <c r="AM87" s="77"/>
      <c r="AN87" s="79">
        <v>40085.42383101852</v>
      </c>
      <c r="AO87" s="77" t="s">
        <v>3485</v>
      </c>
      <c r="AP87" s="82" t="s">
        <v>3570</v>
      </c>
      <c r="AQ87" s="77" t="s">
        <v>65</v>
      </c>
      <c r="AR87" s="48"/>
      <c r="AS87" s="48"/>
      <c r="AT87" s="48"/>
      <c r="AU87" s="48"/>
      <c r="AV87" s="48"/>
      <c r="AW87" s="48"/>
      <c r="AX87" s="48"/>
      <c r="AY87" s="48"/>
      <c r="AZ87" s="48"/>
      <c r="BA87" s="48"/>
      <c r="BB87" s="2"/>
      <c r="BC87" s="3"/>
      <c r="BD87" s="3"/>
      <c r="BE87" s="3"/>
      <c r="BF87" s="3"/>
    </row>
    <row r="88" spans="1:58" ht="34.05" customHeight="1">
      <c r="A88" s="63" t="s">
        <v>546</v>
      </c>
      <c r="C88" s="64"/>
      <c r="D88" s="64"/>
      <c r="E88" s="65"/>
      <c r="F88" s="67"/>
      <c r="G88" s="99" t="s">
        <v>3136</v>
      </c>
      <c r="H88" s="64"/>
      <c r="I88" s="68"/>
      <c r="J88" s="69"/>
      <c r="K88" s="69"/>
      <c r="L88" s="68" t="s">
        <v>4015</v>
      </c>
      <c r="M88" s="72"/>
      <c r="N88" s="73">
        <v>5008.765625</v>
      </c>
      <c r="O88" s="73">
        <v>5058.80078125</v>
      </c>
      <c r="P88" s="74"/>
      <c r="Q88" s="75"/>
      <c r="R88" s="75"/>
      <c r="S88" s="85"/>
      <c r="T88" s="48">
        <v>1</v>
      </c>
      <c r="U88" s="48">
        <v>0</v>
      </c>
      <c r="V88" s="49">
        <v>0</v>
      </c>
      <c r="W88" s="49">
        <v>0.000635</v>
      </c>
      <c r="X88" s="49">
        <v>0.000311</v>
      </c>
      <c r="Y88" s="49">
        <v>0.523915</v>
      </c>
      <c r="Z88" s="49">
        <v>0</v>
      </c>
      <c r="AA88" s="49">
        <v>0</v>
      </c>
      <c r="AB88" s="70">
        <v>88</v>
      </c>
      <c r="AC8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8" s="71"/>
      <c r="AE88" s="77">
        <v>123</v>
      </c>
      <c r="AF88" s="77">
        <v>16303</v>
      </c>
      <c r="AG88" s="77">
        <v>4036</v>
      </c>
      <c r="AH88" s="77">
        <v>2217</v>
      </c>
      <c r="AI88" s="77"/>
      <c r="AJ88" s="77" t="s">
        <v>2381</v>
      </c>
      <c r="AK88" s="77" t="s">
        <v>2701</v>
      </c>
      <c r="AL88" s="82" t="s">
        <v>2904</v>
      </c>
      <c r="AM88" s="77"/>
      <c r="AN88" s="79">
        <v>41107.63471064815</v>
      </c>
      <c r="AO88" s="77" t="s">
        <v>3485</v>
      </c>
      <c r="AP88" s="82" t="s">
        <v>3571</v>
      </c>
      <c r="AQ88" s="77" t="s">
        <v>65</v>
      </c>
      <c r="AR88" s="48"/>
      <c r="AS88" s="48"/>
      <c r="AT88" s="48"/>
      <c r="AU88" s="48"/>
      <c r="AV88" s="48"/>
      <c r="AW88" s="48"/>
      <c r="AX88" s="48"/>
      <c r="AY88" s="48"/>
      <c r="AZ88" s="48"/>
      <c r="BA88" s="48"/>
      <c r="BB88" s="2"/>
      <c r="BC88" s="3"/>
      <c r="BD88" s="3"/>
      <c r="BE88" s="3"/>
      <c r="BF88" s="3"/>
    </row>
    <row r="89" spans="1:58" ht="34.05" customHeight="1">
      <c r="A89" s="63" t="s">
        <v>547</v>
      </c>
      <c r="C89" s="64"/>
      <c r="D89" s="64"/>
      <c r="E89" s="65"/>
      <c r="F89" s="67"/>
      <c r="G89" s="99" t="s">
        <v>3137</v>
      </c>
      <c r="H89" s="64"/>
      <c r="I89" s="68"/>
      <c r="J89" s="69"/>
      <c r="K89" s="69"/>
      <c r="L89" s="68" t="s">
        <v>4016</v>
      </c>
      <c r="M89" s="72"/>
      <c r="N89" s="73">
        <v>4759.6025390625</v>
      </c>
      <c r="O89" s="73">
        <v>6321.681640625</v>
      </c>
      <c r="P89" s="74"/>
      <c r="Q89" s="75"/>
      <c r="R89" s="75"/>
      <c r="S89" s="85"/>
      <c r="T89" s="48">
        <v>1</v>
      </c>
      <c r="U89" s="48">
        <v>0</v>
      </c>
      <c r="V89" s="49">
        <v>0</v>
      </c>
      <c r="W89" s="49">
        <v>0.000635</v>
      </c>
      <c r="X89" s="49">
        <v>0.000311</v>
      </c>
      <c r="Y89" s="49">
        <v>0.523915</v>
      </c>
      <c r="Z89" s="49">
        <v>0</v>
      </c>
      <c r="AA89" s="49">
        <v>0</v>
      </c>
      <c r="AB89" s="70">
        <v>89</v>
      </c>
      <c r="AC8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89" s="71"/>
      <c r="AE89" s="77">
        <v>450</v>
      </c>
      <c r="AF89" s="77">
        <v>11834</v>
      </c>
      <c r="AG89" s="77">
        <v>1415</v>
      </c>
      <c r="AH89" s="77">
        <v>365</v>
      </c>
      <c r="AI89" s="77"/>
      <c r="AJ89" s="77" t="s">
        <v>2382</v>
      </c>
      <c r="AK89" s="77" t="s">
        <v>2737</v>
      </c>
      <c r="AL89" s="82" t="s">
        <v>2905</v>
      </c>
      <c r="AM89" s="77"/>
      <c r="AN89" s="79">
        <v>42509.646365740744</v>
      </c>
      <c r="AO89" s="77" t="s">
        <v>3485</v>
      </c>
      <c r="AP89" s="82" t="s">
        <v>3572</v>
      </c>
      <c r="AQ89" s="77" t="s">
        <v>65</v>
      </c>
      <c r="AR89" s="48"/>
      <c r="AS89" s="48"/>
      <c r="AT89" s="48"/>
      <c r="AU89" s="48"/>
      <c r="AV89" s="48"/>
      <c r="AW89" s="48"/>
      <c r="AX89" s="48"/>
      <c r="AY89" s="48"/>
      <c r="AZ89" s="48"/>
      <c r="BA89" s="48"/>
      <c r="BB89" s="2"/>
      <c r="BC89" s="3"/>
      <c r="BD89" s="3"/>
      <c r="BE89" s="3"/>
      <c r="BF89" s="3"/>
    </row>
    <row r="90" spans="1:58" ht="34.05" customHeight="1">
      <c r="A90" s="63" t="s">
        <v>548</v>
      </c>
      <c r="C90" s="64"/>
      <c r="D90" s="64"/>
      <c r="E90" s="65"/>
      <c r="F90" s="67"/>
      <c r="G90" s="99" t="s">
        <v>3138</v>
      </c>
      <c r="H90" s="64"/>
      <c r="I90" s="68"/>
      <c r="J90" s="69"/>
      <c r="K90" s="69"/>
      <c r="L90" s="68" t="s">
        <v>4017</v>
      </c>
      <c r="M90" s="72"/>
      <c r="N90" s="73">
        <v>4688.857421875</v>
      </c>
      <c r="O90" s="73">
        <v>4730.931640625</v>
      </c>
      <c r="P90" s="74"/>
      <c r="Q90" s="75"/>
      <c r="R90" s="75"/>
      <c r="S90" s="85"/>
      <c r="T90" s="48">
        <v>1</v>
      </c>
      <c r="U90" s="48">
        <v>0</v>
      </c>
      <c r="V90" s="49">
        <v>0</v>
      </c>
      <c r="W90" s="49">
        <v>0.000635</v>
      </c>
      <c r="X90" s="49">
        <v>0.000311</v>
      </c>
      <c r="Y90" s="49">
        <v>0.523915</v>
      </c>
      <c r="Z90" s="49">
        <v>0</v>
      </c>
      <c r="AA90" s="49">
        <v>0</v>
      </c>
      <c r="AB90" s="70">
        <v>90</v>
      </c>
      <c r="AC9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0" s="71"/>
      <c r="AE90" s="77">
        <v>125</v>
      </c>
      <c r="AF90" s="77">
        <v>3048</v>
      </c>
      <c r="AG90" s="77">
        <v>4207</v>
      </c>
      <c r="AH90" s="77">
        <v>65</v>
      </c>
      <c r="AI90" s="77"/>
      <c r="AJ90" s="77" t="s">
        <v>2383</v>
      </c>
      <c r="AK90" s="77" t="s">
        <v>2738</v>
      </c>
      <c r="AL90" s="82" t="s">
        <v>2906</v>
      </c>
      <c r="AM90" s="77"/>
      <c r="AN90" s="79">
        <v>41366.48296296296</v>
      </c>
      <c r="AO90" s="77" t="s">
        <v>3485</v>
      </c>
      <c r="AP90" s="82" t="s">
        <v>3573</v>
      </c>
      <c r="AQ90" s="77" t="s">
        <v>65</v>
      </c>
      <c r="AR90" s="48"/>
      <c r="AS90" s="48"/>
      <c r="AT90" s="48"/>
      <c r="AU90" s="48"/>
      <c r="AV90" s="48"/>
      <c r="AW90" s="48"/>
      <c r="AX90" s="48"/>
      <c r="AY90" s="48"/>
      <c r="AZ90" s="48"/>
      <c r="BA90" s="48"/>
      <c r="BB90" s="2"/>
      <c r="BC90" s="3"/>
      <c r="BD90" s="3"/>
      <c r="BE90" s="3"/>
      <c r="BF90" s="3"/>
    </row>
    <row r="91" spans="1:58" ht="34.05" customHeight="1">
      <c r="A91" s="63" t="s">
        <v>549</v>
      </c>
      <c r="C91" s="64"/>
      <c r="D91" s="64"/>
      <c r="E91" s="65"/>
      <c r="F91" s="67"/>
      <c r="G91" s="99" t="s">
        <v>3139</v>
      </c>
      <c r="H91" s="64"/>
      <c r="I91" s="68"/>
      <c r="J91" s="69"/>
      <c r="K91" s="69"/>
      <c r="L91" s="68" t="s">
        <v>4018</v>
      </c>
      <c r="M91" s="72"/>
      <c r="N91" s="73">
        <v>4404.3212890625</v>
      </c>
      <c r="O91" s="73">
        <v>5198.43896484375</v>
      </c>
      <c r="P91" s="74"/>
      <c r="Q91" s="75"/>
      <c r="R91" s="75"/>
      <c r="S91" s="85"/>
      <c r="T91" s="48">
        <v>1</v>
      </c>
      <c r="U91" s="48">
        <v>0</v>
      </c>
      <c r="V91" s="49">
        <v>0</v>
      </c>
      <c r="W91" s="49">
        <v>0.000635</v>
      </c>
      <c r="X91" s="49">
        <v>0.000311</v>
      </c>
      <c r="Y91" s="49">
        <v>0.523915</v>
      </c>
      <c r="Z91" s="49">
        <v>0</v>
      </c>
      <c r="AA91" s="49">
        <v>0</v>
      </c>
      <c r="AB91" s="70">
        <v>91</v>
      </c>
      <c r="AC9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1" s="71"/>
      <c r="AE91" s="77">
        <v>18</v>
      </c>
      <c r="AF91" s="77">
        <v>445</v>
      </c>
      <c r="AG91" s="77">
        <v>374</v>
      </c>
      <c r="AH91" s="77">
        <v>38</v>
      </c>
      <c r="AI91" s="77"/>
      <c r="AJ91" s="77" t="s">
        <v>2384</v>
      </c>
      <c r="AK91" s="77" t="s">
        <v>2739</v>
      </c>
      <c r="AL91" s="82" t="s">
        <v>2907</v>
      </c>
      <c r="AM91" s="77"/>
      <c r="AN91" s="79">
        <v>40765.43042824074</v>
      </c>
      <c r="AO91" s="77" t="s">
        <v>3485</v>
      </c>
      <c r="AP91" s="82" t="s">
        <v>3574</v>
      </c>
      <c r="AQ91" s="77" t="s">
        <v>65</v>
      </c>
      <c r="AR91" s="48"/>
      <c r="AS91" s="48"/>
      <c r="AT91" s="48"/>
      <c r="AU91" s="48"/>
      <c r="AV91" s="48"/>
      <c r="AW91" s="48"/>
      <c r="AX91" s="48"/>
      <c r="AY91" s="48"/>
      <c r="AZ91" s="48"/>
      <c r="BA91" s="48"/>
      <c r="BB91" s="2"/>
      <c r="BC91" s="3"/>
      <c r="BD91" s="3"/>
      <c r="BE91" s="3"/>
      <c r="BF91" s="3"/>
    </row>
    <row r="92" spans="1:58" ht="34.05" customHeight="1">
      <c r="A92" s="63" t="s">
        <v>550</v>
      </c>
      <c r="C92" s="64"/>
      <c r="D92" s="64"/>
      <c r="E92" s="65"/>
      <c r="F92" s="67"/>
      <c r="G92" s="99" t="s">
        <v>3140</v>
      </c>
      <c r="H92" s="64"/>
      <c r="I92" s="68"/>
      <c r="J92" s="69"/>
      <c r="K92" s="69"/>
      <c r="L92" s="68" t="s">
        <v>4019</v>
      </c>
      <c r="M92" s="72"/>
      <c r="N92" s="73">
        <v>5044.13818359375</v>
      </c>
      <c r="O92" s="73">
        <v>5854.17529296875</v>
      </c>
      <c r="P92" s="74"/>
      <c r="Q92" s="75"/>
      <c r="R92" s="75"/>
      <c r="S92" s="85"/>
      <c r="T92" s="48">
        <v>1</v>
      </c>
      <c r="U92" s="48">
        <v>0</v>
      </c>
      <c r="V92" s="49">
        <v>0</v>
      </c>
      <c r="W92" s="49">
        <v>0.000635</v>
      </c>
      <c r="X92" s="49">
        <v>0.000311</v>
      </c>
      <c r="Y92" s="49">
        <v>0.523915</v>
      </c>
      <c r="Z92" s="49">
        <v>0</v>
      </c>
      <c r="AA92" s="49">
        <v>0</v>
      </c>
      <c r="AB92" s="70">
        <v>92</v>
      </c>
      <c r="AC9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2" s="71"/>
      <c r="AE92" s="77">
        <v>44</v>
      </c>
      <c r="AF92" s="77">
        <v>206</v>
      </c>
      <c r="AG92" s="77">
        <v>458</v>
      </c>
      <c r="AH92" s="77">
        <v>1637</v>
      </c>
      <c r="AI92" s="77"/>
      <c r="AJ92" s="77" t="s">
        <v>2385</v>
      </c>
      <c r="AK92" s="77"/>
      <c r="AL92" s="77"/>
      <c r="AM92" s="77"/>
      <c r="AN92" s="79">
        <v>44213.890601851854</v>
      </c>
      <c r="AO92" s="77" t="s">
        <v>3485</v>
      </c>
      <c r="AP92" s="82" t="s">
        <v>3575</v>
      </c>
      <c r="AQ92" s="77" t="s">
        <v>65</v>
      </c>
      <c r="AR92" s="48"/>
      <c r="AS92" s="48"/>
      <c r="AT92" s="48"/>
      <c r="AU92" s="48"/>
      <c r="AV92" s="48"/>
      <c r="AW92" s="48"/>
      <c r="AX92" s="48"/>
      <c r="AY92" s="48"/>
      <c r="AZ92" s="48"/>
      <c r="BA92" s="48"/>
      <c r="BB92" s="2"/>
      <c r="BC92" s="3"/>
      <c r="BD92" s="3"/>
      <c r="BE92" s="3"/>
      <c r="BF92" s="3"/>
    </row>
    <row r="93" spans="1:58" ht="34.05" customHeight="1">
      <c r="A93" s="63" t="s">
        <v>551</v>
      </c>
      <c r="C93" s="64"/>
      <c r="D93" s="64">
        <v>11</v>
      </c>
      <c r="E93" s="65">
        <v>10</v>
      </c>
      <c r="F93" s="67"/>
      <c r="G93" s="99" t="s">
        <v>3141</v>
      </c>
      <c r="H93" s="64"/>
      <c r="I93" s="68"/>
      <c r="J93" s="69"/>
      <c r="K93" s="69"/>
      <c r="L93" s="68" t="s">
        <v>4020</v>
      </c>
      <c r="M93" s="72"/>
      <c r="N93" s="73">
        <v>1408.9727783203125</v>
      </c>
      <c r="O93" s="73">
        <v>6751.7236328125</v>
      </c>
      <c r="P93" s="74"/>
      <c r="Q93" s="75"/>
      <c r="R93" s="75"/>
      <c r="S93" s="85"/>
      <c r="T93" s="48">
        <v>11</v>
      </c>
      <c r="U93" s="48">
        <v>0</v>
      </c>
      <c r="V93" s="49">
        <v>7709.140103</v>
      </c>
      <c r="W93" s="49">
        <v>0.000924</v>
      </c>
      <c r="X93" s="49">
        <v>0.019781</v>
      </c>
      <c r="Y93" s="49">
        <v>3.330208</v>
      </c>
      <c r="Z93" s="49">
        <v>0.03636363636363636</v>
      </c>
      <c r="AA93" s="49">
        <v>0</v>
      </c>
      <c r="AB93" s="70">
        <v>93</v>
      </c>
      <c r="AC9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3" s="71"/>
      <c r="AE93" s="77">
        <v>128</v>
      </c>
      <c r="AF93" s="77">
        <v>18943</v>
      </c>
      <c r="AG93" s="77">
        <v>2217</v>
      </c>
      <c r="AH93" s="77">
        <v>61</v>
      </c>
      <c r="AI93" s="77"/>
      <c r="AJ93" s="77" t="s">
        <v>2386</v>
      </c>
      <c r="AK93" s="77" t="s">
        <v>2691</v>
      </c>
      <c r="AL93" s="82" t="s">
        <v>2908</v>
      </c>
      <c r="AM93" s="77"/>
      <c r="AN93" s="79">
        <v>40379.84873842593</v>
      </c>
      <c r="AO93" s="77" t="s">
        <v>3485</v>
      </c>
      <c r="AP93" s="82" t="s">
        <v>3576</v>
      </c>
      <c r="AQ93" s="77" t="s">
        <v>65</v>
      </c>
      <c r="AR93" s="48"/>
      <c r="AS93" s="48"/>
      <c r="AT93" s="48"/>
      <c r="AU93" s="48"/>
      <c r="AV93" s="48"/>
      <c r="AW93" s="48"/>
      <c r="AX93" s="48"/>
      <c r="AY93" s="48"/>
      <c r="AZ93" s="48"/>
      <c r="BA93" s="48"/>
      <c r="BB93" s="2"/>
      <c r="BC93" s="3"/>
      <c r="BD93" s="3"/>
      <c r="BE93" s="3"/>
      <c r="BF93" s="3"/>
    </row>
    <row r="94" spans="1:58" ht="34.05" customHeight="1">
      <c r="A94" s="63" t="s">
        <v>241</v>
      </c>
      <c r="C94" s="64"/>
      <c r="D94" s="64"/>
      <c r="E94" s="65"/>
      <c r="F94" s="67"/>
      <c r="G94" s="99" t="s">
        <v>3142</v>
      </c>
      <c r="H94" s="64"/>
      <c r="I94" s="68"/>
      <c r="J94" s="69"/>
      <c r="K94" s="69"/>
      <c r="L94" s="68" t="s">
        <v>4021</v>
      </c>
      <c r="M94" s="72"/>
      <c r="N94" s="73">
        <v>2076.377685546875</v>
      </c>
      <c r="O94" s="73">
        <v>2972.24169921875</v>
      </c>
      <c r="P94" s="74"/>
      <c r="Q94" s="75"/>
      <c r="R94" s="75"/>
      <c r="S94" s="85"/>
      <c r="T94" s="48">
        <v>0</v>
      </c>
      <c r="U94" s="48">
        <v>1</v>
      </c>
      <c r="V94" s="49">
        <v>0</v>
      </c>
      <c r="W94" s="49">
        <v>0.000767</v>
      </c>
      <c r="X94" s="49">
        <v>0.002051</v>
      </c>
      <c r="Y94" s="49">
        <v>0.376727</v>
      </c>
      <c r="Z94" s="49">
        <v>0</v>
      </c>
      <c r="AA94" s="49">
        <v>0</v>
      </c>
      <c r="AB94" s="70">
        <v>94</v>
      </c>
      <c r="AC9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4" s="71"/>
      <c r="AE94" s="77">
        <v>316</v>
      </c>
      <c r="AF94" s="77">
        <v>62</v>
      </c>
      <c r="AG94" s="77">
        <v>1341</v>
      </c>
      <c r="AH94" s="77">
        <v>9492</v>
      </c>
      <c r="AI94" s="77"/>
      <c r="AJ94" s="77"/>
      <c r="AK94" s="77"/>
      <c r="AL94" s="77"/>
      <c r="AM94" s="77"/>
      <c r="AN94" s="79">
        <v>43027.67665509259</v>
      </c>
      <c r="AO94" s="77" t="s">
        <v>3485</v>
      </c>
      <c r="AP94" s="82" t="s">
        <v>3577</v>
      </c>
      <c r="AQ94" s="77" t="s">
        <v>66</v>
      </c>
      <c r="AR94" s="48"/>
      <c r="AS94" s="48"/>
      <c r="AT94" s="48"/>
      <c r="AU94" s="48"/>
      <c r="AV94" s="48" t="s">
        <v>1186</v>
      </c>
      <c r="AW94" s="48" t="s">
        <v>1186</v>
      </c>
      <c r="AX94" s="103" t="s">
        <v>4526</v>
      </c>
      <c r="AY94" s="103" t="s">
        <v>4526</v>
      </c>
      <c r="AZ94" s="103" t="s">
        <v>4787</v>
      </c>
      <c r="BA94" s="103" t="s">
        <v>4787</v>
      </c>
      <c r="BB94" s="2"/>
      <c r="BC94" s="3"/>
      <c r="BD94" s="3"/>
      <c r="BE94" s="3"/>
      <c r="BF94" s="3"/>
    </row>
    <row r="95" spans="1:58" ht="34.05" customHeight="1">
      <c r="A95" s="63" t="s">
        <v>243</v>
      </c>
      <c r="C95" s="64"/>
      <c r="D95" s="64"/>
      <c r="E95" s="65"/>
      <c r="F95" s="67"/>
      <c r="G95" s="99" t="s">
        <v>3143</v>
      </c>
      <c r="H95" s="64"/>
      <c r="I95" s="68"/>
      <c r="J95" s="69"/>
      <c r="K95" s="69"/>
      <c r="L95" s="68" t="s">
        <v>4022</v>
      </c>
      <c r="M95" s="72"/>
      <c r="N95" s="73">
        <v>4404.3212890625</v>
      </c>
      <c r="O95" s="73">
        <v>1053.6136474609375</v>
      </c>
      <c r="P95" s="74"/>
      <c r="Q95" s="75"/>
      <c r="R95" s="75"/>
      <c r="S95" s="85"/>
      <c r="T95" s="48">
        <v>0</v>
      </c>
      <c r="U95" s="48">
        <v>1</v>
      </c>
      <c r="V95" s="49">
        <v>0</v>
      </c>
      <c r="W95" s="49">
        <v>0.2</v>
      </c>
      <c r="X95" s="49">
        <v>0</v>
      </c>
      <c r="Y95" s="49">
        <v>0.610686</v>
      </c>
      <c r="Z95" s="49">
        <v>0</v>
      </c>
      <c r="AA95" s="49">
        <v>0</v>
      </c>
      <c r="AB95" s="70">
        <v>95</v>
      </c>
      <c r="AC9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5" s="71"/>
      <c r="AE95" s="77">
        <v>46</v>
      </c>
      <c r="AF95" s="77">
        <v>36</v>
      </c>
      <c r="AG95" s="77">
        <v>1317</v>
      </c>
      <c r="AH95" s="77">
        <v>5920</v>
      </c>
      <c r="AI95" s="77"/>
      <c r="AJ95" s="77"/>
      <c r="AK95" s="77"/>
      <c r="AL95" s="77"/>
      <c r="AM95" s="77"/>
      <c r="AN95" s="79">
        <v>43457.51351851852</v>
      </c>
      <c r="AO95" s="77" t="s">
        <v>3485</v>
      </c>
      <c r="AP95" s="82" t="s">
        <v>3578</v>
      </c>
      <c r="AQ95" s="77" t="s">
        <v>66</v>
      </c>
      <c r="AR95" s="48"/>
      <c r="AS95" s="48"/>
      <c r="AT95" s="48"/>
      <c r="AU95" s="48"/>
      <c r="AV95" s="48"/>
      <c r="AW95" s="48"/>
      <c r="AX95" s="103" t="s">
        <v>4513</v>
      </c>
      <c r="AY95" s="103" t="s">
        <v>4513</v>
      </c>
      <c r="AZ95" s="103" t="s">
        <v>4774</v>
      </c>
      <c r="BA95" s="103" t="s">
        <v>4774</v>
      </c>
      <c r="BB95" s="2"/>
      <c r="BC95" s="3"/>
      <c r="BD95" s="3"/>
      <c r="BE95" s="3"/>
      <c r="BF95" s="3"/>
    </row>
    <row r="96" spans="1:58" ht="34.05" customHeight="1">
      <c r="A96" s="63" t="s">
        <v>244</v>
      </c>
      <c r="C96" s="64"/>
      <c r="D96" s="64"/>
      <c r="E96" s="65"/>
      <c r="F96" s="67"/>
      <c r="G96" s="99" t="s">
        <v>3144</v>
      </c>
      <c r="H96" s="64"/>
      <c r="I96" s="68"/>
      <c r="J96" s="69"/>
      <c r="K96" s="69"/>
      <c r="L96" s="68" t="s">
        <v>4023</v>
      </c>
      <c r="M96" s="72"/>
      <c r="N96" s="73">
        <v>998.5111083984375</v>
      </c>
      <c r="O96" s="73">
        <v>3678.56201171875</v>
      </c>
      <c r="P96" s="74"/>
      <c r="Q96" s="75"/>
      <c r="R96" s="75"/>
      <c r="S96" s="85"/>
      <c r="T96" s="48">
        <v>1</v>
      </c>
      <c r="U96" s="48">
        <v>2</v>
      </c>
      <c r="V96" s="49">
        <v>0</v>
      </c>
      <c r="W96" s="49">
        <v>0.000767</v>
      </c>
      <c r="X96" s="49">
        <v>0.002331</v>
      </c>
      <c r="Y96" s="49">
        <v>0.655178</v>
      </c>
      <c r="Z96" s="49">
        <v>0</v>
      </c>
      <c r="AA96" s="49">
        <v>0</v>
      </c>
      <c r="AB96" s="70">
        <v>96</v>
      </c>
      <c r="AC9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6" s="71"/>
      <c r="AE96" s="77">
        <v>1997</v>
      </c>
      <c r="AF96" s="77">
        <v>2598</v>
      </c>
      <c r="AG96" s="77">
        <v>67827</v>
      </c>
      <c r="AH96" s="77">
        <v>104631</v>
      </c>
      <c r="AI96" s="77"/>
      <c r="AJ96" s="77" t="s">
        <v>2387</v>
      </c>
      <c r="AK96" s="77" t="s">
        <v>2692</v>
      </c>
      <c r="AL96" s="77"/>
      <c r="AM96" s="77"/>
      <c r="AN96" s="79">
        <v>40522.52548611111</v>
      </c>
      <c r="AO96" s="77" t="s">
        <v>3485</v>
      </c>
      <c r="AP96" s="82" t="s">
        <v>3579</v>
      </c>
      <c r="AQ96" s="77" t="s">
        <v>66</v>
      </c>
      <c r="AR96" s="48" t="s">
        <v>977</v>
      </c>
      <c r="AS96" s="48" t="s">
        <v>977</v>
      </c>
      <c r="AT96" s="48" t="s">
        <v>1173</v>
      </c>
      <c r="AU96" s="48" t="s">
        <v>1173</v>
      </c>
      <c r="AV96" s="48" t="s">
        <v>1186</v>
      </c>
      <c r="AW96" s="48" t="s">
        <v>1186</v>
      </c>
      <c r="AX96" s="103" t="s">
        <v>4527</v>
      </c>
      <c r="AY96" s="103" t="s">
        <v>4713</v>
      </c>
      <c r="AZ96" s="103" t="s">
        <v>4788</v>
      </c>
      <c r="BA96" s="103" t="s">
        <v>4788</v>
      </c>
      <c r="BB96" s="2"/>
      <c r="BC96" s="3"/>
      <c r="BD96" s="3"/>
      <c r="BE96" s="3"/>
      <c r="BF96" s="3"/>
    </row>
    <row r="97" spans="1:58" ht="34.05" customHeight="1">
      <c r="A97" s="63" t="s">
        <v>245</v>
      </c>
      <c r="C97" s="64"/>
      <c r="D97" s="64"/>
      <c r="E97" s="65"/>
      <c r="F97" s="67"/>
      <c r="G97" s="99" t="s">
        <v>3145</v>
      </c>
      <c r="H97" s="64"/>
      <c r="I97" s="68"/>
      <c r="J97" s="69"/>
      <c r="K97" s="69"/>
      <c r="L97" s="68" t="s">
        <v>4024</v>
      </c>
      <c r="M97" s="72"/>
      <c r="N97" s="73">
        <v>3486.392333984375</v>
      </c>
      <c r="O97" s="73">
        <v>7083.20703125</v>
      </c>
      <c r="P97" s="74"/>
      <c r="Q97" s="75"/>
      <c r="R97" s="75"/>
      <c r="S97" s="85"/>
      <c r="T97" s="48">
        <v>0</v>
      </c>
      <c r="U97" s="48">
        <v>2</v>
      </c>
      <c r="V97" s="49">
        <v>894.066667</v>
      </c>
      <c r="W97" s="49">
        <v>0.000755</v>
      </c>
      <c r="X97" s="49">
        <v>0.000133</v>
      </c>
      <c r="Y97" s="49">
        <v>0.843872</v>
      </c>
      <c r="Z97" s="49">
        <v>0</v>
      </c>
      <c r="AA97" s="49">
        <v>0</v>
      </c>
      <c r="AB97" s="70">
        <v>97</v>
      </c>
      <c r="AC9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7" s="71"/>
      <c r="AE97" s="77">
        <v>124</v>
      </c>
      <c r="AF97" s="77">
        <v>79</v>
      </c>
      <c r="AG97" s="77">
        <v>907</v>
      </c>
      <c r="AH97" s="77">
        <v>1961</v>
      </c>
      <c r="AI97" s="77"/>
      <c r="AJ97" s="77"/>
      <c r="AK97" s="77"/>
      <c r="AL97" s="77"/>
      <c r="AM97" s="77"/>
      <c r="AN97" s="79">
        <v>44132.71873842592</v>
      </c>
      <c r="AO97" s="77" t="s">
        <v>3485</v>
      </c>
      <c r="AP97" s="82" t="s">
        <v>3580</v>
      </c>
      <c r="AQ97" s="77" t="s">
        <v>66</v>
      </c>
      <c r="AR97" s="48" t="s">
        <v>978</v>
      </c>
      <c r="AS97" s="48" t="s">
        <v>978</v>
      </c>
      <c r="AT97" s="48" t="s">
        <v>1169</v>
      </c>
      <c r="AU97" s="48" t="s">
        <v>1169</v>
      </c>
      <c r="AV97" s="48" t="s">
        <v>1189</v>
      </c>
      <c r="AW97" s="48" t="s">
        <v>1189</v>
      </c>
      <c r="AX97" s="103" t="s">
        <v>4528</v>
      </c>
      <c r="AY97" s="103" t="s">
        <v>4528</v>
      </c>
      <c r="AZ97" s="103" t="s">
        <v>4789</v>
      </c>
      <c r="BA97" s="103" t="s">
        <v>4789</v>
      </c>
      <c r="BB97" s="2"/>
      <c r="BC97" s="3"/>
      <c r="BD97" s="3"/>
      <c r="BE97" s="3"/>
      <c r="BF97" s="3"/>
    </row>
    <row r="98" spans="1:58" ht="34.05" customHeight="1">
      <c r="A98" s="63" t="s">
        <v>483</v>
      </c>
      <c r="C98" s="64"/>
      <c r="D98" s="64">
        <v>11</v>
      </c>
      <c r="E98" s="65">
        <v>10</v>
      </c>
      <c r="F98" s="67"/>
      <c r="G98" s="99" t="s">
        <v>3146</v>
      </c>
      <c r="H98" s="64"/>
      <c r="I98" s="68"/>
      <c r="J98" s="69"/>
      <c r="K98" s="69"/>
      <c r="L98" s="68" t="s">
        <v>4025</v>
      </c>
      <c r="M98" s="72"/>
      <c r="N98" s="73">
        <v>3235.41748046875</v>
      </c>
      <c r="O98" s="73">
        <v>7782.83203125</v>
      </c>
      <c r="P98" s="74"/>
      <c r="Q98" s="75"/>
      <c r="R98" s="75"/>
      <c r="S98" s="85"/>
      <c r="T98" s="48">
        <v>32</v>
      </c>
      <c r="U98" s="48">
        <v>1</v>
      </c>
      <c r="V98" s="49">
        <v>18886.521429</v>
      </c>
      <c r="W98" s="49">
        <v>0.000863</v>
      </c>
      <c r="X98" s="49">
        <v>0.000592</v>
      </c>
      <c r="Y98" s="49">
        <v>13.448524</v>
      </c>
      <c r="Z98" s="49">
        <v>0</v>
      </c>
      <c r="AA98" s="49">
        <v>0</v>
      </c>
      <c r="AB98" s="70">
        <v>98</v>
      </c>
      <c r="AC9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8" s="71"/>
      <c r="AE98" s="77">
        <v>7</v>
      </c>
      <c r="AF98" s="77">
        <v>15818</v>
      </c>
      <c r="AG98" s="77">
        <v>761</v>
      </c>
      <c r="AH98" s="77">
        <v>92</v>
      </c>
      <c r="AI98" s="77"/>
      <c r="AJ98" s="77" t="s">
        <v>2388</v>
      </c>
      <c r="AK98" s="77" t="s">
        <v>2701</v>
      </c>
      <c r="AL98" s="82" t="s">
        <v>2909</v>
      </c>
      <c r="AM98" s="77"/>
      <c r="AN98" s="79">
        <v>41904.492118055554</v>
      </c>
      <c r="AO98" s="77" t="s">
        <v>3485</v>
      </c>
      <c r="AP98" s="82" t="s">
        <v>3581</v>
      </c>
      <c r="AQ98" s="77" t="s">
        <v>66</v>
      </c>
      <c r="AR98" s="48"/>
      <c r="AS98" s="48"/>
      <c r="AT98" s="48"/>
      <c r="AU98" s="48"/>
      <c r="AV98" s="48"/>
      <c r="AW98" s="48"/>
      <c r="AX98" s="103" t="s">
        <v>4529</v>
      </c>
      <c r="AY98" s="103" t="s">
        <v>4529</v>
      </c>
      <c r="AZ98" s="103" t="s">
        <v>4790</v>
      </c>
      <c r="BA98" s="103" t="s">
        <v>4790</v>
      </c>
      <c r="BB98" s="2"/>
      <c r="BC98" s="3"/>
      <c r="BD98" s="3"/>
      <c r="BE98" s="3"/>
      <c r="BF98" s="3"/>
    </row>
    <row r="99" spans="1:58" ht="34.05" customHeight="1">
      <c r="A99" s="63" t="s">
        <v>485</v>
      </c>
      <c r="C99" s="64"/>
      <c r="D99" s="64"/>
      <c r="E99" s="65"/>
      <c r="F99" s="67"/>
      <c r="G99" s="99" t="s">
        <v>3147</v>
      </c>
      <c r="H99" s="64"/>
      <c r="I99" s="68"/>
      <c r="J99" s="69"/>
      <c r="K99" s="69"/>
      <c r="L99" s="68" t="s">
        <v>4026</v>
      </c>
      <c r="M99" s="72"/>
      <c r="N99" s="73">
        <v>3663.83642578125</v>
      </c>
      <c r="O99" s="73">
        <v>6522.59228515625</v>
      </c>
      <c r="P99" s="74"/>
      <c r="Q99" s="75"/>
      <c r="R99" s="75"/>
      <c r="S99" s="85"/>
      <c r="T99" s="48">
        <v>4</v>
      </c>
      <c r="U99" s="48">
        <v>1</v>
      </c>
      <c r="V99" s="49">
        <v>1374.211905</v>
      </c>
      <c r="W99" s="49">
        <v>0.000767</v>
      </c>
      <c r="X99" s="49">
        <v>0.000518</v>
      </c>
      <c r="Y99" s="49">
        <v>1.584215</v>
      </c>
      <c r="Z99" s="49">
        <v>0</v>
      </c>
      <c r="AA99" s="49">
        <v>0</v>
      </c>
      <c r="AB99" s="70">
        <v>99</v>
      </c>
      <c r="AC9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99" s="71"/>
      <c r="AE99" s="77">
        <v>81</v>
      </c>
      <c r="AF99" s="77">
        <v>1315</v>
      </c>
      <c r="AG99" s="77">
        <v>5551</v>
      </c>
      <c r="AH99" s="77">
        <v>11</v>
      </c>
      <c r="AI99" s="77"/>
      <c r="AJ99" s="77" t="s">
        <v>2389</v>
      </c>
      <c r="AK99" s="77" t="s">
        <v>2740</v>
      </c>
      <c r="AL99" s="77"/>
      <c r="AM99" s="77"/>
      <c r="AN99" s="79">
        <v>41602.44693287037</v>
      </c>
      <c r="AO99" s="77" t="s">
        <v>3485</v>
      </c>
      <c r="AP99" s="82" t="s">
        <v>3582</v>
      </c>
      <c r="AQ99" s="77" t="s">
        <v>66</v>
      </c>
      <c r="AR99" s="48" t="s">
        <v>4439</v>
      </c>
      <c r="AS99" s="48" t="s">
        <v>4439</v>
      </c>
      <c r="AT99" s="48" t="s">
        <v>4462</v>
      </c>
      <c r="AU99" s="48" t="s">
        <v>4466</v>
      </c>
      <c r="AV99" s="48"/>
      <c r="AW99" s="48"/>
      <c r="AX99" s="103" t="s">
        <v>4530</v>
      </c>
      <c r="AY99" s="103" t="s">
        <v>4530</v>
      </c>
      <c r="AZ99" s="103" t="s">
        <v>4791</v>
      </c>
      <c r="BA99" s="103" t="s">
        <v>4791</v>
      </c>
      <c r="BB99" s="2"/>
      <c r="BC99" s="3"/>
      <c r="BD99" s="3"/>
      <c r="BE99" s="3"/>
      <c r="BF99" s="3"/>
    </row>
    <row r="100" spans="1:58" ht="34.05" customHeight="1">
      <c r="A100" s="63" t="s">
        <v>246</v>
      </c>
      <c r="C100" s="64"/>
      <c r="D100" s="64"/>
      <c r="E100" s="65"/>
      <c r="F100" s="67"/>
      <c r="G100" s="99" t="s">
        <v>3148</v>
      </c>
      <c r="H100" s="64"/>
      <c r="I100" s="68"/>
      <c r="J100" s="69"/>
      <c r="K100" s="69"/>
      <c r="L100" s="68" t="s">
        <v>4027</v>
      </c>
      <c r="M100" s="72"/>
      <c r="N100" s="73">
        <v>5491.78125</v>
      </c>
      <c r="O100" s="73">
        <v>8413.1416015625</v>
      </c>
      <c r="P100" s="74"/>
      <c r="Q100" s="75"/>
      <c r="R100" s="75"/>
      <c r="S100" s="85"/>
      <c r="T100" s="48">
        <v>0</v>
      </c>
      <c r="U100" s="48">
        <v>1</v>
      </c>
      <c r="V100" s="49">
        <v>0</v>
      </c>
      <c r="W100" s="49">
        <v>0.000828</v>
      </c>
      <c r="X100" s="49">
        <v>0.003195</v>
      </c>
      <c r="Y100" s="49">
        <v>0.457188</v>
      </c>
      <c r="Z100" s="49">
        <v>0</v>
      </c>
      <c r="AA100" s="49">
        <v>0</v>
      </c>
      <c r="AB100" s="70">
        <v>100</v>
      </c>
      <c r="AC10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0" s="71"/>
      <c r="AE100" s="77">
        <v>96</v>
      </c>
      <c r="AF100" s="77">
        <v>88</v>
      </c>
      <c r="AG100" s="77">
        <v>2980</v>
      </c>
      <c r="AH100" s="77">
        <v>16439</v>
      </c>
      <c r="AI100" s="77"/>
      <c r="AJ100" s="77" t="s">
        <v>2390</v>
      </c>
      <c r="AK100" s="77" t="s">
        <v>2741</v>
      </c>
      <c r="AL100" s="82" t="s">
        <v>2910</v>
      </c>
      <c r="AM100" s="77"/>
      <c r="AN100" s="79">
        <v>42442.808645833335</v>
      </c>
      <c r="AO100" s="77" t="s">
        <v>3485</v>
      </c>
      <c r="AP100" s="82" t="s">
        <v>3583</v>
      </c>
      <c r="AQ100" s="77" t="s">
        <v>66</v>
      </c>
      <c r="AR100" s="48"/>
      <c r="AS100" s="48"/>
      <c r="AT100" s="48"/>
      <c r="AU100" s="48"/>
      <c r="AV100" s="48"/>
      <c r="AW100" s="48"/>
      <c r="AX100" s="103" t="s">
        <v>4523</v>
      </c>
      <c r="AY100" s="103" t="s">
        <v>4523</v>
      </c>
      <c r="AZ100" s="103" t="s">
        <v>4784</v>
      </c>
      <c r="BA100" s="103" t="s">
        <v>4784</v>
      </c>
      <c r="BB100" s="2"/>
      <c r="BC100" s="3"/>
      <c r="BD100" s="3"/>
      <c r="BE100" s="3"/>
      <c r="BF100" s="3"/>
    </row>
    <row r="101" spans="1:58" ht="34.05" customHeight="1">
      <c r="A101" s="63" t="s">
        <v>247</v>
      </c>
      <c r="C101" s="64"/>
      <c r="D101" s="64"/>
      <c r="E101" s="65"/>
      <c r="F101" s="67"/>
      <c r="G101" s="99" t="s">
        <v>3149</v>
      </c>
      <c r="H101" s="64"/>
      <c r="I101" s="68"/>
      <c r="J101" s="69"/>
      <c r="K101" s="69"/>
      <c r="L101" s="68" t="s">
        <v>4028</v>
      </c>
      <c r="M101" s="72"/>
      <c r="N101" s="73">
        <v>603.2564086914062</v>
      </c>
      <c r="O101" s="73">
        <v>7135.21044921875</v>
      </c>
      <c r="P101" s="74"/>
      <c r="Q101" s="75"/>
      <c r="R101" s="75"/>
      <c r="S101" s="85"/>
      <c r="T101" s="48">
        <v>0</v>
      </c>
      <c r="U101" s="48">
        <v>3</v>
      </c>
      <c r="V101" s="49">
        <v>259.651917</v>
      </c>
      <c r="W101" s="49">
        <v>0.001012</v>
      </c>
      <c r="X101" s="49">
        <v>0.01724</v>
      </c>
      <c r="Y101" s="49">
        <v>0.79535</v>
      </c>
      <c r="Z101" s="49">
        <v>0.3333333333333333</v>
      </c>
      <c r="AA101" s="49">
        <v>0</v>
      </c>
      <c r="AB101" s="70">
        <v>101</v>
      </c>
      <c r="AC10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1" s="71"/>
      <c r="AE101" s="77">
        <v>460</v>
      </c>
      <c r="AF101" s="77">
        <v>227</v>
      </c>
      <c r="AG101" s="77">
        <v>7244</v>
      </c>
      <c r="AH101" s="77">
        <v>32490</v>
      </c>
      <c r="AI101" s="77"/>
      <c r="AJ101" s="77" t="s">
        <v>2391</v>
      </c>
      <c r="AK101" s="77"/>
      <c r="AL101" s="77"/>
      <c r="AM101" s="77"/>
      <c r="AN101" s="79">
        <v>40897.475636574076</v>
      </c>
      <c r="AO101" s="77" t="s">
        <v>3485</v>
      </c>
      <c r="AP101" s="82" t="s">
        <v>3584</v>
      </c>
      <c r="AQ101" s="77" t="s">
        <v>66</v>
      </c>
      <c r="AR101" s="48"/>
      <c r="AS101" s="48"/>
      <c r="AT101" s="48"/>
      <c r="AU101" s="48"/>
      <c r="AV101" s="48"/>
      <c r="AW101" s="48"/>
      <c r="AX101" s="103" t="s">
        <v>4522</v>
      </c>
      <c r="AY101" s="103" t="s">
        <v>4522</v>
      </c>
      <c r="AZ101" s="103" t="s">
        <v>4783</v>
      </c>
      <c r="BA101" s="103" t="s">
        <v>4783</v>
      </c>
      <c r="BB101" s="2"/>
      <c r="BC101" s="3"/>
      <c r="BD101" s="3"/>
      <c r="BE101" s="3"/>
      <c r="BF101" s="3"/>
    </row>
    <row r="102" spans="1:58" ht="34.05" customHeight="1">
      <c r="A102" s="63" t="s">
        <v>248</v>
      </c>
      <c r="C102" s="64"/>
      <c r="D102" s="64"/>
      <c r="E102" s="65"/>
      <c r="F102" s="67"/>
      <c r="G102" s="99" t="s">
        <v>3150</v>
      </c>
      <c r="H102" s="64"/>
      <c r="I102" s="68"/>
      <c r="J102" s="69"/>
      <c r="K102" s="69"/>
      <c r="L102" s="68" t="s">
        <v>4029</v>
      </c>
      <c r="M102" s="72"/>
      <c r="N102" s="73">
        <v>6606.48193359375</v>
      </c>
      <c r="O102" s="73">
        <v>1776.6817626953125</v>
      </c>
      <c r="P102" s="74"/>
      <c r="Q102" s="75"/>
      <c r="R102" s="75"/>
      <c r="S102" s="85"/>
      <c r="T102" s="48">
        <v>2</v>
      </c>
      <c r="U102" s="48">
        <v>1</v>
      </c>
      <c r="V102" s="49">
        <v>0</v>
      </c>
      <c r="W102" s="49">
        <v>1</v>
      </c>
      <c r="X102" s="49">
        <v>0</v>
      </c>
      <c r="Y102" s="49">
        <v>1.298244</v>
      </c>
      <c r="Z102" s="49">
        <v>0</v>
      </c>
      <c r="AA102" s="49">
        <v>0</v>
      </c>
      <c r="AB102" s="70">
        <v>102</v>
      </c>
      <c r="AC10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2" s="71"/>
      <c r="AE102" s="77">
        <v>374</v>
      </c>
      <c r="AF102" s="77">
        <v>259</v>
      </c>
      <c r="AG102" s="77">
        <v>6581</v>
      </c>
      <c r="AH102" s="77">
        <v>1831</v>
      </c>
      <c r="AI102" s="77"/>
      <c r="AJ102" s="77" t="s">
        <v>2392</v>
      </c>
      <c r="AK102" s="77" t="s">
        <v>2742</v>
      </c>
      <c r="AL102" s="77"/>
      <c r="AM102" s="77"/>
      <c r="AN102" s="79">
        <v>44123.85564814815</v>
      </c>
      <c r="AO102" s="77" t="s">
        <v>3485</v>
      </c>
      <c r="AP102" s="82" t="s">
        <v>3585</v>
      </c>
      <c r="AQ102" s="77" t="s">
        <v>66</v>
      </c>
      <c r="AR102" s="48" t="s">
        <v>979</v>
      </c>
      <c r="AS102" s="48" t="s">
        <v>979</v>
      </c>
      <c r="AT102" s="48" t="s">
        <v>1169</v>
      </c>
      <c r="AU102" s="48" t="s">
        <v>1169</v>
      </c>
      <c r="AV102" s="48"/>
      <c r="AW102" s="48"/>
      <c r="AX102" s="103" t="s">
        <v>4531</v>
      </c>
      <c r="AY102" s="103" t="s">
        <v>4531</v>
      </c>
      <c r="AZ102" s="103" t="s">
        <v>4792</v>
      </c>
      <c r="BA102" s="103" t="s">
        <v>4792</v>
      </c>
      <c r="BB102" s="2"/>
      <c r="BC102" s="3"/>
      <c r="BD102" s="3"/>
      <c r="BE102" s="3"/>
      <c r="BF102" s="3"/>
    </row>
    <row r="103" spans="1:58" ht="34.05" customHeight="1">
      <c r="A103" s="63" t="s">
        <v>249</v>
      </c>
      <c r="C103" s="64"/>
      <c r="D103" s="64"/>
      <c r="E103" s="65"/>
      <c r="F103" s="67"/>
      <c r="G103" s="99" t="s">
        <v>3078</v>
      </c>
      <c r="H103" s="64"/>
      <c r="I103" s="68"/>
      <c r="J103" s="69"/>
      <c r="K103" s="69"/>
      <c r="L103" s="68" t="s">
        <v>4030</v>
      </c>
      <c r="M103" s="72"/>
      <c r="N103" s="73">
        <v>6993.34814453125</v>
      </c>
      <c r="O103" s="73">
        <v>2293.1591796875</v>
      </c>
      <c r="P103" s="74"/>
      <c r="Q103" s="75"/>
      <c r="R103" s="75"/>
      <c r="S103" s="85"/>
      <c r="T103" s="48">
        <v>0</v>
      </c>
      <c r="U103" s="48">
        <v>1</v>
      </c>
      <c r="V103" s="49">
        <v>0</v>
      </c>
      <c r="W103" s="49">
        <v>1</v>
      </c>
      <c r="X103" s="49">
        <v>0</v>
      </c>
      <c r="Y103" s="49">
        <v>0.701754</v>
      </c>
      <c r="Z103" s="49">
        <v>0</v>
      </c>
      <c r="AA103" s="49">
        <v>0</v>
      </c>
      <c r="AB103" s="70">
        <v>103</v>
      </c>
      <c r="AC10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3" s="71"/>
      <c r="AE103" s="77">
        <v>447</v>
      </c>
      <c r="AF103" s="77">
        <v>141</v>
      </c>
      <c r="AG103" s="77">
        <v>5583</v>
      </c>
      <c r="AH103" s="77">
        <v>6321</v>
      </c>
      <c r="AI103" s="77"/>
      <c r="AJ103" s="77" t="s">
        <v>2393</v>
      </c>
      <c r="AK103" s="77"/>
      <c r="AL103" s="77"/>
      <c r="AM103" s="77"/>
      <c r="AN103" s="79">
        <v>43457.6818287037</v>
      </c>
      <c r="AO103" s="77" t="s">
        <v>3485</v>
      </c>
      <c r="AP103" s="82" t="s">
        <v>3586</v>
      </c>
      <c r="AQ103" s="77" t="s">
        <v>66</v>
      </c>
      <c r="AR103" s="48"/>
      <c r="AS103" s="48"/>
      <c r="AT103" s="48"/>
      <c r="AU103" s="48"/>
      <c r="AV103" s="48"/>
      <c r="AW103" s="48"/>
      <c r="AX103" s="103" t="s">
        <v>4532</v>
      </c>
      <c r="AY103" s="103" t="s">
        <v>4532</v>
      </c>
      <c r="AZ103" s="103" t="s">
        <v>4793</v>
      </c>
      <c r="BA103" s="103" t="s">
        <v>4793</v>
      </c>
      <c r="BB103" s="2"/>
      <c r="BC103" s="3"/>
      <c r="BD103" s="3"/>
      <c r="BE103" s="3"/>
      <c r="BF103" s="3"/>
    </row>
    <row r="104" spans="1:58" ht="34.05" customHeight="1">
      <c r="A104" s="63" t="s">
        <v>250</v>
      </c>
      <c r="C104" s="64"/>
      <c r="D104" s="64"/>
      <c r="E104" s="65"/>
      <c r="F104" s="67"/>
      <c r="G104" s="99" t="s">
        <v>3151</v>
      </c>
      <c r="H104" s="64"/>
      <c r="I104" s="68"/>
      <c r="J104" s="69"/>
      <c r="K104" s="69"/>
      <c r="L104" s="68" t="s">
        <v>4031</v>
      </c>
      <c r="M104" s="72"/>
      <c r="N104" s="73">
        <v>8607.7705078125</v>
      </c>
      <c r="O104" s="73">
        <v>2499.75</v>
      </c>
      <c r="P104" s="74"/>
      <c r="Q104" s="75"/>
      <c r="R104" s="75"/>
      <c r="S104" s="85"/>
      <c r="T104" s="48">
        <v>1</v>
      </c>
      <c r="U104" s="48">
        <v>1</v>
      </c>
      <c r="V104" s="49">
        <v>0</v>
      </c>
      <c r="W104" s="49">
        <v>0</v>
      </c>
      <c r="X104" s="49">
        <v>0</v>
      </c>
      <c r="Y104" s="49">
        <v>0.999999</v>
      </c>
      <c r="Z104" s="49">
        <v>0</v>
      </c>
      <c r="AA104" s="49" t="s">
        <v>4380</v>
      </c>
      <c r="AB104" s="70">
        <v>104</v>
      </c>
      <c r="AC10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4" s="71"/>
      <c r="AE104" s="77">
        <v>90</v>
      </c>
      <c r="AF104" s="77">
        <v>123</v>
      </c>
      <c r="AG104" s="77">
        <v>12736</v>
      </c>
      <c r="AH104" s="77">
        <v>5932</v>
      </c>
      <c r="AI104" s="77"/>
      <c r="AJ104" s="77" t="s">
        <v>2394</v>
      </c>
      <c r="AK104" s="77" t="s">
        <v>2743</v>
      </c>
      <c r="AL104" s="77"/>
      <c r="AM104" s="77"/>
      <c r="AN104" s="79">
        <v>40217.34699074074</v>
      </c>
      <c r="AO104" s="77" t="s">
        <v>3485</v>
      </c>
      <c r="AP104" s="82" t="s">
        <v>3587</v>
      </c>
      <c r="AQ104" s="77" t="s">
        <v>66</v>
      </c>
      <c r="AR104" s="48" t="s">
        <v>980</v>
      </c>
      <c r="AS104" s="48" t="s">
        <v>980</v>
      </c>
      <c r="AT104" s="48" t="s">
        <v>1174</v>
      </c>
      <c r="AU104" s="48" t="s">
        <v>1174</v>
      </c>
      <c r="AV104" s="48"/>
      <c r="AW104" s="48"/>
      <c r="AX104" s="103" t="s">
        <v>4533</v>
      </c>
      <c r="AY104" s="103" t="s">
        <v>4533</v>
      </c>
      <c r="AZ104" s="103" t="s">
        <v>4794</v>
      </c>
      <c r="BA104" s="103" t="s">
        <v>4794</v>
      </c>
      <c r="BB104" s="2"/>
      <c r="BC104" s="3"/>
      <c r="BD104" s="3"/>
      <c r="BE104" s="3"/>
      <c r="BF104" s="3"/>
    </row>
    <row r="105" spans="1:58" ht="34.05" customHeight="1">
      <c r="A105" s="63" t="s">
        <v>251</v>
      </c>
      <c r="C105" s="64"/>
      <c r="D105" s="64"/>
      <c r="E105" s="65"/>
      <c r="F105" s="67"/>
      <c r="G105" s="99" t="s">
        <v>3152</v>
      </c>
      <c r="H105" s="64"/>
      <c r="I105" s="68"/>
      <c r="J105" s="69"/>
      <c r="K105" s="69"/>
      <c r="L105" s="68" t="s">
        <v>4032</v>
      </c>
      <c r="M105" s="72"/>
      <c r="N105" s="73">
        <v>8979.7568359375</v>
      </c>
      <c r="O105" s="73">
        <v>2499.75</v>
      </c>
      <c r="P105" s="74"/>
      <c r="Q105" s="75"/>
      <c r="R105" s="75"/>
      <c r="S105" s="85"/>
      <c r="T105" s="48">
        <v>1</v>
      </c>
      <c r="U105" s="48">
        <v>1</v>
      </c>
      <c r="V105" s="49">
        <v>0</v>
      </c>
      <c r="W105" s="49">
        <v>0</v>
      </c>
      <c r="X105" s="49">
        <v>0</v>
      </c>
      <c r="Y105" s="49">
        <v>0.999999</v>
      </c>
      <c r="Z105" s="49">
        <v>0</v>
      </c>
      <c r="AA105" s="49" t="s">
        <v>4380</v>
      </c>
      <c r="AB105" s="70">
        <v>105</v>
      </c>
      <c r="AC10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5" s="71"/>
      <c r="AE105" s="77">
        <v>548</v>
      </c>
      <c r="AF105" s="77">
        <v>303</v>
      </c>
      <c r="AG105" s="77">
        <v>3447</v>
      </c>
      <c r="AH105" s="77">
        <v>3535</v>
      </c>
      <c r="AI105" s="77"/>
      <c r="AJ105" s="77" t="s">
        <v>2395</v>
      </c>
      <c r="AK105" s="77" t="s">
        <v>2744</v>
      </c>
      <c r="AL105" s="77"/>
      <c r="AM105" s="77"/>
      <c r="AN105" s="79">
        <v>43711.2221875</v>
      </c>
      <c r="AO105" s="77" t="s">
        <v>3485</v>
      </c>
      <c r="AP105" s="82" t="s">
        <v>3588</v>
      </c>
      <c r="AQ105" s="77" t="s">
        <v>66</v>
      </c>
      <c r="AR105" s="48" t="s">
        <v>980</v>
      </c>
      <c r="AS105" s="48" t="s">
        <v>980</v>
      </c>
      <c r="AT105" s="48" t="s">
        <v>1174</v>
      </c>
      <c r="AU105" s="48" t="s">
        <v>1174</v>
      </c>
      <c r="AV105" s="48"/>
      <c r="AW105" s="48"/>
      <c r="AX105" s="103" t="s">
        <v>4534</v>
      </c>
      <c r="AY105" s="103" t="s">
        <v>4534</v>
      </c>
      <c r="AZ105" s="103" t="s">
        <v>4795</v>
      </c>
      <c r="BA105" s="103" t="s">
        <v>4795</v>
      </c>
      <c r="BB105" s="2"/>
      <c r="BC105" s="3"/>
      <c r="BD105" s="3"/>
      <c r="BE105" s="3"/>
      <c r="BF105" s="3"/>
    </row>
    <row r="106" spans="1:58" ht="34.05" customHeight="1">
      <c r="A106" s="63" t="s">
        <v>252</v>
      </c>
      <c r="C106" s="64"/>
      <c r="D106" s="64"/>
      <c r="E106" s="65"/>
      <c r="F106" s="67"/>
      <c r="G106" s="99" t="s">
        <v>3078</v>
      </c>
      <c r="H106" s="64"/>
      <c r="I106" s="68"/>
      <c r="J106" s="69"/>
      <c r="K106" s="69"/>
      <c r="L106" s="68" t="s">
        <v>4033</v>
      </c>
      <c r="M106" s="72"/>
      <c r="N106" s="73">
        <v>7841.4775390625</v>
      </c>
      <c r="O106" s="73">
        <v>3078.20458984375</v>
      </c>
      <c r="P106" s="74"/>
      <c r="Q106" s="75"/>
      <c r="R106" s="75"/>
      <c r="S106" s="85"/>
      <c r="T106" s="48">
        <v>1</v>
      </c>
      <c r="U106" s="48">
        <v>1</v>
      </c>
      <c r="V106" s="49">
        <v>0</v>
      </c>
      <c r="W106" s="49">
        <v>0</v>
      </c>
      <c r="X106" s="49">
        <v>0</v>
      </c>
      <c r="Y106" s="49">
        <v>0.999999</v>
      </c>
      <c r="Z106" s="49">
        <v>0</v>
      </c>
      <c r="AA106" s="49" t="s">
        <v>4380</v>
      </c>
      <c r="AB106" s="70">
        <v>106</v>
      </c>
      <c r="AC10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6" s="71"/>
      <c r="AE106" s="77">
        <v>31</v>
      </c>
      <c r="AF106" s="77">
        <v>109</v>
      </c>
      <c r="AG106" s="77">
        <v>3378</v>
      </c>
      <c r="AH106" s="77">
        <v>34474</v>
      </c>
      <c r="AI106" s="77"/>
      <c r="AJ106" s="77"/>
      <c r="AK106" s="77"/>
      <c r="AL106" s="77"/>
      <c r="AM106" s="77"/>
      <c r="AN106" s="79">
        <v>42255.424988425926</v>
      </c>
      <c r="AO106" s="77" t="s">
        <v>3485</v>
      </c>
      <c r="AP106" s="82" t="s">
        <v>3589</v>
      </c>
      <c r="AQ106" s="77" t="s">
        <v>66</v>
      </c>
      <c r="AR106" s="48" t="s">
        <v>981</v>
      </c>
      <c r="AS106" s="48" t="s">
        <v>981</v>
      </c>
      <c r="AT106" s="48" t="s">
        <v>1174</v>
      </c>
      <c r="AU106" s="48" t="s">
        <v>1174</v>
      </c>
      <c r="AV106" s="48"/>
      <c r="AW106" s="48"/>
      <c r="AX106" s="103" t="s">
        <v>4535</v>
      </c>
      <c r="AY106" s="103" t="s">
        <v>4535</v>
      </c>
      <c r="AZ106" s="103" t="s">
        <v>4796</v>
      </c>
      <c r="BA106" s="103" t="s">
        <v>4796</v>
      </c>
      <c r="BB106" s="2"/>
      <c r="BC106" s="3"/>
      <c r="BD106" s="3"/>
      <c r="BE106" s="3"/>
      <c r="BF106" s="3"/>
    </row>
    <row r="107" spans="1:58" ht="34.05" customHeight="1">
      <c r="A107" s="63" t="s">
        <v>254</v>
      </c>
      <c r="C107" s="64"/>
      <c r="D107" s="64"/>
      <c r="E107" s="65"/>
      <c r="F107" s="67"/>
      <c r="G107" s="99" t="s">
        <v>3153</v>
      </c>
      <c r="H107" s="64"/>
      <c r="I107" s="68"/>
      <c r="J107" s="69"/>
      <c r="K107" s="69"/>
      <c r="L107" s="68" t="s">
        <v>4034</v>
      </c>
      <c r="M107" s="72"/>
      <c r="N107" s="73">
        <v>8220.904296875</v>
      </c>
      <c r="O107" s="73">
        <v>3078.20458984375</v>
      </c>
      <c r="P107" s="74"/>
      <c r="Q107" s="75"/>
      <c r="R107" s="75"/>
      <c r="S107" s="85"/>
      <c r="T107" s="48">
        <v>1</v>
      </c>
      <c r="U107" s="48">
        <v>1</v>
      </c>
      <c r="V107" s="49">
        <v>0</v>
      </c>
      <c r="W107" s="49">
        <v>0</v>
      </c>
      <c r="X107" s="49">
        <v>0</v>
      </c>
      <c r="Y107" s="49">
        <v>0.999999</v>
      </c>
      <c r="Z107" s="49">
        <v>0</v>
      </c>
      <c r="AA107" s="49" t="s">
        <v>4380</v>
      </c>
      <c r="AB107" s="70">
        <v>107</v>
      </c>
      <c r="AC10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7" s="71"/>
      <c r="AE107" s="77">
        <v>690</v>
      </c>
      <c r="AF107" s="77">
        <v>361</v>
      </c>
      <c r="AG107" s="77">
        <v>14510</v>
      </c>
      <c r="AH107" s="77">
        <v>6485</v>
      </c>
      <c r="AI107" s="77"/>
      <c r="AJ107" s="77" t="s">
        <v>2396</v>
      </c>
      <c r="AK107" s="77"/>
      <c r="AL107" s="77"/>
      <c r="AM107" s="77"/>
      <c r="AN107" s="79">
        <v>42761.45417824074</v>
      </c>
      <c r="AO107" s="77" t="s">
        <v>3485</v>
      </c>
      <c r="AP107" s="82" t="s">
        <v>3590</v>
      </c>
      <c r="AQ107" s="77" t="s">
        <v>66</v>
      </c>
      <c r="AR107" s="48" t="s">
        <v>982</v>
      </c>
      <c r="AS107" s="48" t="s">
        <v>982</v>
      </c>
      <c r="AT107" s="48" t="s">
        <v>1174</v>
      </c>
      <c r="AU107" s="48" t="s">
        <v>1174</v>
      </c>
      <c r="AV107" s="48" t="s">
        <v>1190</v>
      </c>
      <c r="AW107" s="48" t="s">
        <v>1190</v>
      </c>
      <c r="AX107" s="103" t="s">
        <v>4536</v>
      </c>
      <c r="AY107" s="103" t="s">
        <v>4536</v>
      </c>
      <c r="AZ107" s="103" t="s">
        <v>4797</v>
      </c>
      <c r="BA107" s="103" t="s">
        <v>4797</v>
      </c>
      <c r="BB107" s="2"/>
      <c r="BC107" s="3"/>
      <c r="BD107" s="3"/>
      <c r="BE107" s="3"/>
      <c r="BF107" s="3"/>
    </row>
    <row r="108" spans="1:58" ht="34.05" customHeight="1">
      <c r="A108" s="63" t="s">
        <v>255</v>
      </c>
      <c r="C108" s="64"/>
      <c r="D108" s="64"/>
      <c r="E108" s="65"/>
      <c r="F108" s="67"/>
      <c r="G108" s="99" t="s">
        <v>3154</v>
      </c>
      <c r="H108" s="64"/>
      <c r="I108" s="68"/>
      <c r="J108" s="69"/>
      <c r="K108" s="69"/>
      <c r="L108" s="68" t="s">
        <v>4035</v>
      </c>
      <c r="M108" s="72"/>
      <c r="N108" s="73">
        <v>3657.240478515625</v>
      </c>
      <c r="O108" s="73">
        <v>4285.2060546875</v>
      </c>
      <c r="P108" s="74"/>
      <c r="Q108" s="75"/>
      <c r="R108" s="75"/>
      <c r="S108" s="85"/>
      <c r="T108" s="48">
        <v>0</v>
      </c>
      <c r="U108" s="48">
        <v>1</v>
      </c>
      <c r="V108" s="49">
        <v>0</v>
      </c>
      <c r="W108" s="49">
        <v>0.000784</v>
      </c>
      <c r="X108" s="49">
        <v>0.000522</v>
      </c>
      <c r="Y108" s="49">
        <v>0.42708</v>
      </c>
      <c r="Z108" s="49">
        <v>0</v>
      </c>
      <c r="AA108" s="49">
        <v>0</v>
      </c>
      <c r="AB108" s="70">
        <v>108</v>
      </c>
      <c r="AC10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8" s="71"/>
      <c r="AE108" s="77">
        <v>89</v>
      </c>
      <c r="AF108" s="77">
        <v>135</v>
      </c>
      <c r="AG108" s="77">
        <v>2037</v>
      </c>
      <c r="AH108" s="77">
        <v>16908</v>
      </c>
      <c r="AI108" s="77"/>
      <c r="AJ108" s="77" t="s">
        <v>2397</v>
      </c>
      <c r="AK108" s="77" t="s">
        <v>2691</v>
      </c>
      <c r="AL108" s="77"/>
      <c r="AM108" s="77"/>
      <c r="AN108" s="79">
        <v>42276.99832175926</v>
      </c>
      <c r="AO108" s="77" t="s">
        <v>3485</v>
      </c>
      <c r="AP108" s="82" t="s">
        <v>3591</v>
      </c>
      <c r="AQ108" s="77" t="s">
        <v>66</v>
      </c>
      <c r="AR108" s="48"/>
      <c r="AS108" s="48"/>
      <c r="AT108" s="48"/>
      <c r="AU108" s="48"/>
      <c r="AV108" s="48"/>
      <c r="AW108" s="48"/>
      <c r="AX108" s="103" t="s">
        <v>4497</v>
      </c>
      <c r="AY108" s="103" t="s">
        <v>4497</v>
      </c>
      <c r="AZ108" s="103" t="s">
        <v>4760</v>
      </c>
      <c r="BA108" s="103" t="s">
        <v>4760</v>
      </c>
      <c r="BB108" s="2"/>
      <c r="BC108" s="3"/>
      <c r="BD108" s="3"/>
      <c r="BE108" s="3"/>
      <c r="BF108" s="3"/>
    </row>
    <row r="109" spans="1:58" ht="34.05" customHeight="1">
      <c r="A109" s="63" t="s">
        <v>256</v>
      </c>
      <c r="C109" s="64"/>
      <c r="D109" s="64"/>
      <c r="E109" s="65"/>
      <c r="F109" s="67"/>
      <c r="G109" s="99" t="s">
        <v>3155</v>
      </c>
      <c r="H109" s="64"/>
      <c r="I109" s="68"/>
      <c r="J109" s="69"/>
      <c r="K109" s="69"/>
      <c r="L109" s="68" t="s">
        <v>4036</v>
      </c>
      <c r="M109" s="72"/>
      <c r="N109" s="73">
        <v>5636.23779296875</v>
      </c>
      <c r="O109" s="73">
        <v>9751.0908203125</v>
      </c>
      <c r="P109" s="74"/>
      <c r="Q109" s="75"/>
      <c r="R109" s="75"/>
      <c r="S109" s="85"/>
      <c r="T109" s="48">
        <v>0</v>
      </c>
      <c r="U109" s="48">
        <v>1</v>
      </c>
      <c r="V109" s="49">
        <v>0</v>
      </c>
      <c r="W109" s="49">
        <v>0.000828</v>
      </c>
      <c r="X109" s="49">
        <v>0.003195</v>
      </c>
      <c r="Y109" s="49">
        <v>0.457188</v>
      </c>
      <c r="Z109" s="49">
        <v>0</v>
      </c>
      <c r="AA109" s="49">
        <v>0</v>
      </c>
      <c r="AB109" s="70">
        <v>109</v>
      </c>
      <c r="AC10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09" s="71"/>
      <c r="AE109" s="77">
        <v>738</v>
      </c>
      <c r="AF109" s="77">
        <v>717</v>
      </c>
      <c r="AG109" s="77">
        <v>4259</v>
      </c>
      <c r="AH109" s="77">
        <v>53396</v>
      </c>
      <c r="AI109" s="77"/>
      <c r="AJ109" s="77" t="s">
        <v>2398</v>
      </c>
      <c r="AK109" s="77" t="s">
        <v>2745</v>
      </c>
      <c r="AL109" s="82" t="s">
        <v>2911</v>
      </c>
      <c r="AM109" s="77"/>
      <c r="AN109" s="79">
        <v>43912.06383101852</v>
      </c>
      <c r="AO109" s="77" t="s">
        <v>3485</v>
      </c>
      <c r="AP109" s="82" t="s">
        <v>3592</v>
      </c>
      <c r="AQ109" s="77" t="s">
        <v>66</v>
      </c>
      <c r="AR109" s="48"/>
      <c r="AS109" s="48"/>
      <c r="AT109" s="48"/>
      <c r="AU109" s="48"/>
      <c r="AV109" s="48"/>
      <c r="AW109" s="48"/>
      <c r="AX109" s="103" t="s">
        <v>4523</v>
      </c>
      <c r="AY109" s="103" t="s">
        <v>4523</v>
      </c>
      <c r="AZ109" s="103" t="s">
        <v>4784</v>
      </c>
      <c r="BA109" s="103" t="s">
        <v>4784</v>
      </c>
      <c r="BB109" s="2"/>
      <c r="BC109" s="3"/>
      <c r="BD109" s="3"/>
      <c r="BE109" s="3"/>
      <c r="BF109" s="3"/>
    </row>
    <row r="110" spans="1:58" ht="34.05" customHeight="1">
      <c r="A110" s="63" t="s">
        <v>257</v>
      </c>
      <c r="C110" s="64"/>
      <c r="D110" s="64"/>
      <c r="E110" s="65"/>
      <c r="F110" s="67"/>
      <c r="G110" s="99" t="s">
        <v>3156</v>
      </c>
      <c r="H110" s="64"/>
      <c r="I110" s="68"/>
      <c r="J110" s="69"/>
      <c r="K110" s="69"/>
      <c r="L110" s="68" t="s">
        <v>4037</v>
      </c>
      <c r="M110" s="72"/>
      <c r="N110" s="73">
        <v>5260.90087890625</v>
      </c>
      <c r="O110" s="73">
        <v>9720.7578125</v>
      </c>
      <c r="P110" s="74"/>
      <c r="Q110" s="75"/>
      <c r="R110" s="75"/>
      <c r="S110" s="85"/>
      <c r="T110" s="48">
        <v>0</v>
      </c>
      <c r="U110" s="48">
        <v>1</v>
      </c>
      <c r="V110" s="49">
        <v>0</v>
      </c>
      <c r="W110" s="49">
        <v>0.000828</v>
      </c>
      <c r="X110" s="49">
        <v>0.003195</v>
      </c>
      <c r="Y110" s="49">
        <v>0.457188</v>
      </c>
      <c r="Z110" s="49">
        <v>0</v>
      </c>
      <c r="AA110" s="49">
        <v>0</v>
      </c>
      <c r="AB110" s="70">
        <v>110</v>
      </c>
      <c r="AC11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0" s="71"/>
      <c r="AE110" s="77">
        <v>370</v>
      </c>
      <c r="AF110" s="77">
        <v>466</v>
      </c>
      <c r="AG110" s="77">
        <v>88995</v>
      </c>
      <c r="AH110" s="77">
        <v>101232</v>
      </c>
      <c r="AI110" s="77"/>
      <c r="AJ110" s="77" t="s">
        <v>2399</v>
      </c>
      <c r="AK110" s="77" t="s">
        <v>2746</v>
      </c>
      <c r="AL110" s="77"/>
      <c r="AM110" s="77"/>
      <c r="AN110" s="79">
        <v>42467.815347222226</v>
      </c>
      <c r="AO110" s="77" t="s">
        <v>3485</v>
      </c>
      <c r="AP110" s="82" t="s">
        <v>3593</v>
      </c>
      <c r="AQ110" s="77" t="s">
        <v>66</v>
      </c>
      <c r="AR110" s="48"/>
      <c r="AS110" s="48"/>
      <c r="AT110" s="48"/>
      <c r="AU110" s="48"/>
      <c r="AV110" s="48"/>
      <c r="AW110" s="48"/>
      <c r="AX110" s="103" t="s">
        <v>4523</v>
      </c>
      <c r="AY110" s="103" t="s">
        <v>4523</v>
      </c>
      <c r="AZ110" s="103" t="s">
        <v>4784</v>
      </c>
      <c r="BA110" s="103" t="s">
        <v>4784</v>
      </c>
      <c r="BB110" s="2"/>
      <c r="BC110" s="3"/>
      <c r="BD110" s="3"/>
      <c r="BE110" s="3"/>
      <c r="BF110" s="3"/>
    </row>
    <row r="111" spans="1:58" ht="34.05" customHeight="1">
      <c r="A111" s="63" t="s">
        <v>258</v>
      </c>
      <c r="C111" s="64"/>
      <c r="D111" s="64"/>
      <c r="E111" s="65"/>
      <c r="F111" s="67"/>
      <c r="G111" s="99" t="s">
        <v>3157</v>
      </c>
      <c r="H111" s="64"/>
      <c r="I111" s="68"/>
      <c r="J111" s="69"/>
      <c r="K111" s="69"/>
      <c r="L111" s="68" t="s">
        <v>4038</v>
      </c>
      <c r="M111" s="72"/>
      <c r="N111" s="73">
        <v>9344.3037109375</v>
      </c>
      <c r="O111" s="73">
        <v>3656.6591796875</v>
      </c>
      <c r="P111" s="74"/>
      <c r="Q111" s="75"/>
      <c r="R111" s="75"/>
      <c r="S111" s="85"/>
      <c r="T111" s="48">
        <v>1</v>
      </c>
      <c r="U111" s="48">
        <v>1</v>
      </c>
      <c r="V111" s="49">
        <v>0</v>
      </c>
      <c r="W111" s="49">
        <v>0</v>
      </c>
      <c r="X111" s="49">
        <v>0</v>
      </c>
      <c r="Y111" s="49">
        <v>0.999999</v>
      </c>
      <c r="Z111" s="49">
        <v>0</v>
      </c>
      <c r="AA111" s="49" t="s">
        <v>4380</v>
      </c>
      <c r="AB111" s="70">
        <v>111</v>
      </c>
      <c r="AC11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1" s="71"/>
      <c r="AE111" s="77">
        <v>53</v>
      </c>
      <c r="AF111" s="77">
        <v>29</v>
      </c>
      <c r="AG111" s="77">
        <v>1224</v>
      </c>
      <c r="AH111" s="77">
        <v>1589</v>
      </c>
      <c r="AI111" s="77"/>
      <c r="AJ111" s="77" t="s">
        <v>2400</v>
      </c>
      <c r="AK111" s="77" t="s">
        <v>2747</v>
      </c>
      <c r="AL111" s="77"/>
      <c r="AM111" s="77"/>
      <c r="AN111" s="79">
        <v>44249.295902777776</v>
      </c>
      <c r="AO111" s="77" t="s">
        <v>3485</v>
      </c>
      <c r="AP111" s="82" t="s">
        <v>3594</v>
      </c>
      <c r="AQ111" s="77" t="s">
        <v>66</v>
      </c>
      <c r="AR111" s="48" t="s">
        <v>983</v>
      </c>
      <c r="AS111" s="48" t="s">
        <v>983</v>
      </c>
      <c r="AT111" s="48" t="s">
        <v>1169</v>
      </c>
      <c r="AU111" s="48" t="s">
        <v>1169</v>
      </c>
      <c r="AV111" s="48" t="s">
        <v>1191</v>
      </c>
      <c r="AW111" s="48" t="s">
        <v>1191</v>
      </c>
      <c r="AX111" s="103" t="s">
        <v>4537</v>
      </c>
      <c r="AY111" s="103" t="s">
        <v>4537</v>
      </c>
      <c r="AZ111" s="103" t="s">
        <v>4798</v>
      </c>
      <c r="BA111" s="103" t="s">
        <v>4798</v>
      </c>
      <c r="BB111" s="2"/>
      <c r="BC111" s="3"/>
      <c r="BD111" s="3"/>
      <c r="BE111" s="3"/>
      <c r="BF111" s="3"/>
    </row>
    <row r="112" spans="1:58" ht="34.05" customHeight="1">
      <c r="A112" s="63" t="s">
        <v>259</v>
      </c>
      <c r="C112" s="64"/>
      <c r="D112" s="64"/>
      <c r="E112" s="65"/>
      <c r="F112" s="67"/>
      <c r="G112" s="99" t="s">
        <v>3158</v>
      </c>
      <c r="H112" s="64"/>
      <c r="I112" s="68"/>
      <c r="J112" s="69"/>
      <c r="K112" s="69"/>
      <c r="L112" s="68" t="s">
        <v>4039</v>
      </c>
      <c r="M112" s="72"/>
      <c r="N112" s="73">
        <v>614.8662109375</v>
      </c>
      <c r="O112" s="73">
        <v>3014.681396484375</v>
      </c>
      <c r="P112" s="74"/>
      <c r="Q112" s="75"/>
      <c r="R112" s="75"/>
      <c r="S112" s="85"/>
      <c r="T112" s="48">
        <v>0</v>
      </c>
      <c r="U112" s="48">
        <v>2</v>
      </c>
      <c r="V112" s="49">
        <v>0</v>
      </c>
      <c r="W112" s="49">
        <v>0.000769</v>
      </c>
      <c r="X112" s="49">
        <v>0.003198</v>
      </c>
      <c r="Y112" s="49">
        <v>0.584734</v>
      </c>
      <c r="Z112" s="49">
        <v>1</v>
      </c>
      <c r="AA112" s="49">
        <v>0</v>
      </c>
      <c r="AB112" s="70">
        <v>112</v>
      </c>
      <c r="AC11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2" s="71"/>
      <c r="AE112" s="77">
        <v>811</v>
      </c>
      <c r="AF112" s="77">
        <v>117</v>
      </c>
      <c r="AG112" s="77">
        <v>19022</v>
      </c>
      <c r="AH112" s="77">
        <v>11109</v>
      </c>
      <c r="AI112" s="77"/>
      <c r="AJ112" s="77" t="s">
        <v>2401</v>
      </c>
      <c r="AK112" s="77"/>
      <c r="AL112" s="77"/>
      <c r="AM112" s="77"/>
      <c r="AN112" s="79">
        <v>43028.50530092593</v>
      </c>
      <c r="AO112" s="77" t="s">
        <v>3485</v>
      </c>
      <c r="AP112" s="82" t="s">
        <v>3595</v>
      </c>
      <c r="AQ112" s="77" t="s">
        <v>66</v>
      </c>
      <c r="AR112" s="48"/>
      <c r="AS112" s="48"/>
      <c r="AT112" s="48"/>
      <c r="AU112" s="48"/>
      <c r="AV112" s="48"/>
      <c r="AW112" s="48"/>
      <c r="AX112" s="103" t="s">
        <v>4538</v>
      </c>
      <c r="AY112" s="103" t="s">
        <v>4538</v>
      </c>
      <c r="AZ112" s="103" t="s">
        <v>4799</v>
      </c>
      <c r="BA112" s="103" t="s">
        <v>4799</v>
      </c>
      <c r="BB112" s="2"/>
      <c r="BC112" s="3"/>
      <c r="BD112" s="3"/>
      <c r="BE112" s="3"/>
      <c r="BF112" s="3"/>
    </row>
    <row r="113" spans="1:58" ht="34.05" customHeight="1">
      <c r="A113" s="63" t="s">
        <v>432</v>
      </c>
      <c r="C113" s="64"/>
      <c r="D113" s="64"/>
      <c r="E113" s="65"/>
      <c r="F113" s="67"/>
      <c r="G113" s="99" t="s">
        <v>3159</v>
      </c>
      <c r="H113" s="64"/>
      <c r="I113" s="68"/>
      <c r="J113" s="69"/>
      <c r="K113" s="69"/>
      <c r="L113" s="68" t="s">
        <v>4040</v>
      </c>
      <c r="M113" s="72"/>
      <c r="N113" s="73">
        <v>928.554443359375</v>
      </c>
      <c r="O113" s="73">
        <v>2345.3408203125</v>
      </c>
      <c r="P113" s="74"/>
      <c r="Q113" s="75"/>
      <c r="R113" s="75"/>
      <c r="S113" s="85"/>
      <c r="T113" s="48">
        <v>12</v>
      </c>
      <c r="U113" s="48">
        <v>5</v>
      </c>
      <c r="V113" s="49">
        <v>570.866667</v>
      </c>
      <c r="W113" s="49">
        <v>0.000785</v>
      </c>
      <c r="X113" s="49">
        <v>0.009542</v>
      </c>
      <c r="Y113" s="49">
        <v>3.915425</v>
      </c>
      <c r="Z113" s="49">
        <v>0.10416666666666667</v>
      </c>
      <c r="AA113" s="49">
        <v>0.0625</v>
      </c>
      <c r="AB113" s="70">
        <v>113</v>
      </c>
      <c r="AC11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3" s="71"/>
      <c r="AE113" s="77">
        <v>1018</v>
      </c>
      <c r="AF113" s="77">
        <v>1219</v>
      </c>
      <c r="AG113" s="77">
        <v>512</v>
      </c>
      <c r="AH113" s="77">
        <v>3140</v>
      </c>
      <c r="AI113" s="77"/>
      <c r="AJ113" s="77" t="s">
        <v>2402</v>
      </c>
      <c r="AK113" s="77" t="s">
        <v>2697</v>
      </c>
      <c r="AL113" s="82" t="s">
        <v>2912</v>
      </c>
      <c r="AM113" s="77"/>
      <c r="AN113" s="79">
        <v>41196.81107638889</v>
      </c>
      <c r="AO113" s="77" t="s">
        <v>3485</v>
      </c>
      <c r="AP113" s="82" t="s">
        <v>3596</v>
      </c>
      <c r="AQ113" s="77" t="s">
        <v>66</v>
      </c>
      <c r="AR113" s="48"/>
      <c r="AS113" s="48"/>
      <c r="AT113" s="48"/>
      <c r="AU113" s="48"/>
      <c r="AV113" s="48" t="s">
        <v>4471</v>
      </c>
      <c r="AW113" s="48" t="s">
        <v>4479</v>
      </c>
      <c r="AX113" s="103" t="s">
        <v>4539</v>
      </c>
      <c r="AY113" s="103" t="s">
        <v>4714</v>
      </c>
      <c r="AZ113" s="103" t="s">
        <v>4800</v>
      </c>
      <c r="BA113" s="103" t="s">
        <v>4963</v>
      </c>
      <c r="BB113" s="2"/>
      <c r="BC113" s="3"/>
      <c r="BD113" s="3"/>
      <c r="BE113" s="3"/>
      <c r="BF113" s="3"/>
    </row>
    <row r="114" spans="1:58" ht="34.05" customHeight="1">
      <c r="A114" s="63" t="s">
        <v>260</v>
      </c>
      <c r="C114" s="64"/>
      <c r="D114" s="64"/>
      <c r="E114" s="65"/>
      <c r="F114" s="67"/>
      <c r="G114" s="99" t="s">
        <v>3160</v>
      </c>
      <c r="H114" s="64"/>
      <c r="I114" s="68"/>
      <c r="J114" s="69"/>
      <c r="K114" s="69"/>
      <c r="L114" s="68" t="s">
        <v>4041</v>
      </c>
      <c r="M114" s="72"/>
      <c r="N114" s="73">
        <v>6250.0087890625</v>
      </c>
      <c r="O114" s="73">
        <v>5960.970703125</v>
      </c>
      <c r="P114" s="74"/>
      <c r="Q114" s="75"/>
      <c r="R114" s="75"/>
      <c r="S114" s="85"/>
      <c r="T114" s="48">
        <v>0</v>
      </c>
      <c r="U114" s="48">
        <v>2</v>
      </c>
      <c r="V114" s="49">
        <v>2</v>
      </c>
      <c r="W114" s="49">
        <v>0.5</v>
      </c>
      <c r="X114" s="49">
        <v>0</v>
      </c>
      <c r="Y114" s="49">
        <v>1.459458</v>
      </c>
      <c r="Z114" s="49">
        <v>0</v>
      </c>
      <c r="AA114" s="49">
        <v>0</v>
      </c>
      <c r="AB114" s="70">
        <v>114</v>
      </c>
      <c r="AC11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4" s="71"/>
      <c r="AE114" s="77">
        <v>489</v>
      </c>
      <c r="AF114" s="77">
        <v>55</v>
      </c>
      <c r="AG114" s="77">
        <v>1451</v>
      </c>
      <c r="AH114" s="77">
        <v>12600</v>
      </c>
      <c r="AI114" s="77"/>
      <c r="AJ114" s="77" t="s">
        <v>2403</v>
      </c>
      <c r="AK114" s="77" t="s">
        <v>2697</v>
      </c>
      <c r="AL114" s="77"/>
      <c r="AM114" s="77"/>
      <c r="AN114" s="79">
        <v>41321.5769212963</v>
      </c>
      <c r="AO114" s="77" t="s">
        <v>3485</v>
      </c>
      <c r="AP114" s="82" t="s">
        <v>3597</v>
      </c>
      <c r="AQ114" s="77" t="s">
        <v>66</v>
      </c>
      <c r="AR114" s="48"/>
      <c r="AS114" s="48"/>
      <c r="AT114" s="48"/>
      <c r="AU114" s="48"/>
      <c r="AV114" s="48"/>
      <c r="AW114" s="48"/>
      <c r="AX114" s="103" t="s">
        <v>4540</v>
      </c>
      <c r="AY114" s="103" t="s">
        <v>4540</v>
      </c>
      <c r="AZ114" s="103" t="s">
        <v>4801</v>
      </c>
      <c r="BA114" s="103" t="s">
        <v>4801</v>
      </c>
      <c r="BB114" s="2"/>
      <c r="BC114" s="3"/>
      <c r="BD114" s="3"/>
      <c r="BE114" s="3"/>
      <c r="BF114" s="3"/>
    </row>
    <row r="115" spans="1:58" ht="34.05" customHeight="1">
      <c r="A115" s="63" t="s">
        <v>552</v>
      </c>
      <c r="C115" s="64"/>
      <c r="D115" s="64"/>
      <c r="E115" s="65"/>
      <c r="F115" s="67"/>
      <c r="G115" s="99" t="s">
        <v>3161</v>
      </c>
      <c r="H115" s="64"/>
      <c r="I115" s="68"/>
      <c r="J115" s="69"/>
      <c r="K115" s="69"/>
      <c r="L115" s="68" t="s">
        <v>4042</v>
      </c>
      <c r="M115" s="72"/>
      <c r="N115" s="73">
        <v>6487.4462890625</v>
      </c>
      <c r="O115" s="73">
        <v>5598.61376953125</v>
      </c>
      <c r="P115" s="74"/>
      <c r="Q115" s="75"/>
      <c r="R115" s="75"/>
      <c r="S115" s="85"/>
      <c r="T115" s="48">
        <v>1</v>
      </c>
      <c r="U115" s="48">
        <v>0</v>
      </c>
      <c r="V115" s="49">
        <v>0</v>
      </c>
      <c r="W115" s="49">
        <v>0.333333</v>
      </c>
      <c r="X115" s="49">
        <v>0</v>
      </c>
      <c r="Y115" s="49">
        <v>0.770269</v>
      </c>
      <c r="Z115" s="49">
        <v>0</v>
      </c>
      <c r="AA115" s="49">
        <v>0</v>
      </c>
      <c r="AB115" s="70">
        <v>115</v>
      </c>
      <c r="AC11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5" s="71"/>
      <c r="AE115" s="77">
        <v>710</v>
      </c>
      <c r="AF115" s="77">
        <v>1490</v>
      </c>
      <c r="AG115" s="77">
        <v>423</v>
      </c>
      <c r="AH115" s="77">
        <v>166</v>
      </c>
      <c r="AI115" s="77"/>
      <c r="AJ115" s="77" t="s">
        <v>2404</v>
      </c>
      <c r="AK115" s="77" t="s">
        <v>2737</v>
      </c>
      <c r="AL115" s="82" t="s">
        <v>2913</v>
      </c>
      <c r="AM115" s="77"/>
      <c r="AN115" s="79">
        <v>40887.41631944444</v>
      </c>
      <c r="AO115" s="77" t="s">
        <v>3485</v>
      </c>
      <c r="AP115" s="82" t="s">
        <v>3598</v>
      </c>
      <c r="AQ115" s="77" t="s">
        <v>65</v>
      </c>
      <c r="AR115" s="48"/>
      <c r="AS115" s="48"/>
      <c r="AT115" s="48"/>
      <c r="AU115" s="48"/>
      <c r="AV115" s="48"/>
      <c r="AW115" s="48"/>
      <c r="AX115" s="48"/>
      <c r="AY115" s="48"/>
      <c r="AZ115" s="48"/>
      <c r="BA115" s="48"/>
      <c r="BB115" s="2"/>
      <c r="BC115" s="3"/>
      <c r="BD115" s="3"/>
      <c r="BE115" s="3"/>
      <c r="BF115" s="3"/>
    </row>
    <row r="116" spans="1:58" ht="34.05" customHeight="1">
      <c r="A116" s="63" t="s">
        <v>553</v>
      </c>
      <c r="C116" s="64"/>
      <c r="D116" s="64"/>
      <c r="E116" s="65"/>
      <c r="F116" s="67"/>
      <c r="G116" s="99" t="s">
        <v>3162</v>
      </c>
      <c r="H116" s="64"/>
      <c r="I116" s="68"/>
      <c r="J116" s="69"/>
      <c r="K116" s="69"/>
      <c r="L116" s="68" t="s">
        <v>4043</v>
      </c>
      <c r="M116" s="72"/>
      <c r="N116" s="73">
        <v>6011.3037109375</v>
      </c>
      <c r="O116" s="73">
        <v>6321.681640625</v>
      </c>
      <c r="P116" s="74"/>
      <c r="Q116" s="75"/>
      <c r="R116" s="75"/>
      <c r="S116" s="85"/>
      <c r="T116" s="48">
        <v>1</v>
      </c>
      <c r="U116" s="48">
        <v>0</v>
      </c>
      <c r="V116" s="49">
        <v>0</v>
      </c>
      <c r="W116" s="49">
        <v>0.333333</v>
      </c>
      <c r="X116" s="49">
        <v>0</v>
      </c>
      <c r="Y116" s="49">
        <v>0.770269</v>
      </c>
      <c r="Z116" s="49">
        <v>0</v>
      </c>
      <c r="AA116" s="49">
        <v>0</v>
      </c>
      <c r="AB116" s="70">
        <v>116</v>
      </c>
      <c r="AC11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6" s="71"/>
      <c r="AE116" s="77">
        <v>298</v>
      </c>
      <c r="AF116" s="77">
        <v>5360</v>
      </c>
      <c r="AG116" s="77">
        <v>1222</v>
      </c>
      <c r="AH116" s="77">
        <v>2607</v>
      </c>
      <c r="AI116" s="77"/>
      <c r="AJ116" s="77" t="s">
        <v>2405</v>
      </c>
      <c r="AK116" s="77" t="s">
        <v>2692</v>
      </c>
      <c r="AL116" s="82" t="s">
        <v>2890</v>
      </c>
      <c r="AM116" s="77"/>
      <c r="AN116" s="79">
        <v>42261.61435185185</v>
      </c>
      <c r="AO116" s="77" t="s">
        <v>3485</v>
      </c>
      <c r="AP116" s="82" t="s">
        <v>3599</v>
      </c>
      <c r="AQ116" s="77" t="s">
        <v>65</v>
      </c>
      <c r="AR116" s="48"/>
      <c r="AS116" s="48"/>
      <c r="AT116" s="48"/>
      <c r="AU116" s="48"/>
      <c r="AV116" s="48"/>
      <c r="AW116" s="48"/>
      <c r="AX116" s="48"/>
      <c r="AY116" s="48"/>
      <c r="AZ116" s="48"/>
      <c r="BA116" s="48"/>
      <c r="BB116" s="2"/>
      <c r="BC116" s="3"/>
      <c r="BD116" s="3"/>
      <c r="BE116" s="3"/>
      <c r="BF116" s="3"/>
    </row>
    <row r="117" spans="1:58" ht="34.05" customHeight="1">
      <c r="A117" s="63" t="s">
        <v>261</v>
      </c>
      <c r="C117" s="64"/>
      <c r="D117" s="64"/>
      <c r="E117" s="65"/>
      <c r="F117" s="67"/>
      <c r="G117" s="99" t="s">
        <v>3163</v>
      </c>
      <c r="H117" s="64"/>
      <c r="I117" s="68"/>
      <c r="J117" s="69"/>
      <c r="K117" s="69"/>
      <c r="L117" s="68" t="s">
        <v>4044</v>
      </c>
      <c r="M117" s="72"/>
      <c r="N117" s="73">
        <v>9723.7294921875</v>
      </c>
      <c r="O117" s="73">
        <v>3656.6591796875</v>
      </c>
      <c r="P117" s="74"/>
      <c r="Q117" s="75"/>
      <c r="R117" s="75"/>
      <c r="S117" s="85"/>
      <c r="T117" s="48">
        <v>1</v>
      </c>
      <c r="U117" s="48">
        <v>1</v>
      </c>
      <c r="V117" s="49">
        <v>0</v>
      </c>
      <c r="W117" s="49">
        <v>0</v>
      </c>
      <c r="X117" s="49">
        <v>0</v>
      </c>
      <c r="Y117" s="49">
        <v>0.999999</v>
      </c>
      <c r="Z117" s="49">
        <v>0</v>
      </c>
      <c r="AA117" s="49" t="s">
        <v>4380</v>
      </c>
      <c r="AB117" s="70">
        <v>117</v>
      </c>
      <c r="AC11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7" s="71"/>
      <c r="AE117" s="77">
        <v>349</v>
      </c>
      <c r="AF117" s="77">
        <v>375</v>
      </c>
      <c r="AG117" s="77">
        <v>7578</v>
      </c>
      <c r="AH117" s="77">
        <v>16764</v>
      </c>
      <c r="AI117" s="77"/>
      <c r="AJ117" s="77" t="s">
        <v>2406</v>
      </c>
      <c r="AK117" s="77" t="s">
        <v>2748</v>
      </c>
      <c r="AL117" s="77"/>
      <c r="AM117" s="77"/>
      <c r="AN117" s="79">
        <v>43621.626747685186</v>
      </c>
      <c r="AO117" s="77" t="s">
        <v>3485</v>
      </c>
      <c r="AP117" s="82" t="s">
        <v>3600</v>
      </c>
      <c r="AQ117" s="77" t="s">
        <v>66</v>
      </c>
      <c r="AR117" s="48" t="s">
        <v>984</v>
      </c>
      <c r="AS117" s="48" t="s">
        <v>984</v>
      </c>
      <c r="AT117" s="48" t="s">
        <v>1169</v>
      </c>
      <c r="AU117" s="48" t="s">
        <v>1169</v>
      </c>
      <c r="AV117" s="48"/>
      <c r="AW117" s="48"/>
      <c r="AX117" s="103" t="s">
        <v>4541</v>
      </c>
      <c r="AY117" s="103" t="s">
        <v>4541</v>
      </c>
      <c r="AZ117" s="103" t="s">
        <v>4802</v>
      </c>
      <c r="BA117" s="103" t="s">
        <v>4802</v>
      </c>
      <c r="BB117" s="2"/>
      <c r="BC117" s="3"/>
      <c r="BD117" s="3"/>
      <c r="BE117" s="3"/>
      <c r="BF117" s="3"/>
    </row>
    <row r="118" spans="1:58" ht="34.05" customHeight="1">
      <c r="A118" s="63" t="s">
        <v>262</v>
      </c>
      <c r="C118" s="64"/>
      <c r="D118" s="64"/>
      <c r="E118" s="65"/>
      <c r="F118" s="67"/>
      <c r="G118" s="99" t="s">
        <v>3164</v>
      </c>
      <c r="H118" s="64"/>
      <c r="I118" s="68"/>
      <c r="J118" s="69"/>
      <c r="K118" s="69"/>
      <c r="L118" s="68" t="s">
        <v>4045</v>
      </c>
      <c r="M118" s="72"/>
      <c r="N118" s="73">
        <v>1485.24755859375</v>
      </c>
      <c r="O118" s="73">
        <v>2823.671875</v>
      </c>
      <c r="P118" s="74"/>
      <c r="Q118" s="75"/>
      <c r="R118" s="75"/>
      <c r="S118" s="85"/>
      <c r="T118" s="48">
        <v>0</v>
      </c>
      <c r="U118" s="48">
        <v>2</v>
      </c>
      <c r="V118" s="49">
        <v>0</v>
      </c>
      <c r="W118" s="49">
        <v>0.000769</v>
      </c>
      <c r="X118" s="49">
        <v>0.003198</v>
      </c>
      <c r="Y118" s="49">
        <v>0.584734</v>
      </c>
      <c r="Z118" s="49">
        <v>1</v>
      </c>
      <c r="AA118" s="49">
        <v>0</v>
      </c>
      <c r="AB118" s="70">
        <v>118</v>
      </c>
      <c r="AC11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8" s="71"/>
      <c r="AE118" s="77">
        <v>414</v>
      </c>
      <c r="AF118" s="77">
        <v>122</v>
      </c>
      <c r="AG118" s="77">
        <v>2455</v>
      </c>
      <c r="AH118" s="77">
        <v>20822</v>
      </c>
      <c r="AI118" s="77"/>
      <c r="AJ118" s="77" t="s">
        <v>2407</v>
      </c>
      <c r="AK118" s="77" t="s">
        <v>2730</v>
      </c>
      <c r="AL118" s="77"/>
      <c r="AM118" s="77"/>
      <c r="AN118" s="79">
        <v>42656.32554398148</v>
      </c>
      <c r="AO118" s="77" t="s">
        <v>3485</v>
      </c>
      <c r="AP118" s="82" t="s">
        <v>3601</v>
      </c>
      <c r="AQ118" s="77" t="s">
        <v>66</v>
      </c>
      <c r="AR118" s="48"/>
      <c r="AS118" s="48"/>
      <c r="AT118" s="48"/>
      <c r="AU118" s="48"/>
      <c r="AV118" s="48"/>
      <c r="AW118" s="48"/>
      <c r="AX118" s="103" t="s">
        <v>4538</v>
      </c>
      <c r="AY118" s="103" t="s">
        <v>4538</v>
      </c>
      <c r="AZ118" s="103" t="s">
        <v>4799</v>
      </c>
      <c r="BA118" s="103" t="s">
        <v>4799</v>
      </c>
      <c r="BB118" s="2"/>
      <c r="BC118" s="3"/>
      <c r="BD118" s="3"/>
      <c r="BE118" s="3"/>
      <c r="BF118" s="3"/>
    </row>
    <row r="119" spans="1:58" ht="34.05" customHeight="1">
      <c r="A119" s="63" t="s">
        <v>263</v>
      </c>
      <c r="C119" s="64"/>
      <c r="D119" s="64"/>
      <c r="E119" s="65"/>
      <c r="F119" s="67"/>
      <c r="G119" s="99" t="s">
        <v>3165</v>
      </c>
      <c r="H119" s="64"/>
      <c r="I119" s="68"/>
      <c r="J119" s="69"/>
      <c r="K119" s="69"/>
      <c r="L119" s="68" t="s">
        <v>4046</v>
      </c>
      <c r="M119" s="72"/>
      <c r="N119" s="73">
        <v>8592.890625</v>
      </c>
      <c r="O119" s="73">
        <v>3078.20458984375</v>
      </c>
      <c r="P119" s="74"/>
      <c r="Q119" s="75"/>
      <c r="R119" s="75"/>
      <c r="S119" s="85"/>
      <c r="T119" s="48">
        <v>1</v>
      </c>
      <c r="U119" s="48">
        <v>1</v>
      </c>
      <c r="V119" s="49">
        <v>0</v>
      </c>
      <c r="W119" s="49">
        <v>0</v>
      </c>
      <c r="X119" s="49">
        <v>0</v>
      </c>
      <c r="Y119" s="49">
        <v>0.999999</v>
      </c>
      <c r="Z119" s="49">
        <v>0</v>
      </c>
      <c r="AA119" s="49" t="s">
        <v>4380</v>
      </c>
      <c r="AB119" s="70">
        <v>119</v>
      </c>
      <c r="AC11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19" s="71"/>
      <c r="AE119" s="77">
        <v>126</v>
      </c>
      <c r="AF119" s="77">
        <v>60</v>
      </c>
      <c r="AG119" s="77">
        <v>1274</v>
      </c>
      <c r="AH119" s="77">
        <v>823</v>
      </c>
      <c r="AI119" s="77"/>
      <c r="AJ119" s="77" t="s">
        <v>2408</v>
      </c>
      <c r="AK119" s="77"/>
      <c r="AL119" s="77"/>
      <c r="AM119" s="77"/>
      <c r="AN119" s="79">
        <v>44174.32790509259</v>
      </c>
      <c r="AO119" s="77" t="s">
        <v>3485</v>
      </c>
      <c r="AP119" s="82" t="s">
        <v>3602</v>
      </c>
      <c r="AQ119" s="77" t="s">
        <v>66</v>
      </c>
      <c r="AR119" s="48" t="s">
        <v>985</v>
      </c>
      <c r="AS119" s="48" t="s">
        <v>985</v>
      </c>
      <c r="AT119" s="48" t="s">
        <v>1169</v>
      </c>
      <c r="AU119" s="48" t="s">
        <v>1169</v>
      </c>
      <c r="AV119" s="48"/>
      <c r="AW119" s="48"/>
      <c r="AX119" s="103" t="s">
        <v>4542</v>
      </c>
      <c r="AY119" s="103" t="s">
        <v>4542</v>
      </c>
      <c r="AZ119" s="103" t="s">
        <v>4803</v>
      </c>
      <c r="BA119" s="103" t="s">
        <v>4803</v>
      </c>
      <c r="BB119" s="2"/>
      <c r="BC119" s="3"/>
      <c r="BD119" s="3"/>
      <c r="BE119" s="3"/>
      <c r="BF119" s="3"/>
    </row>
    <row r="120" spans="1:58" ht="34.05" customHeight="1">
      <c r="A120" s="63" t="s">
        <v>264</v>
      </c>
      <c r="C120" s="64"/>
      <c r="D120" s="64"/>
      <c r="E120" s="65"/>
      <c r="F120" s="67"/>
      <c r="G120" s="99" t="s">
        <v>3166</v>
      </c>
      <c r="H120" s="64"/>
      <c r="I120" s="68"/>
      <c r="J120" s="69"/>
      <c r="K120" s="69"/>
      <c r="L120" s="68" t="s">
        <v>4047</v>
      </c>
      <c r="M120" s="72"/>
      <c r="N120" s="73">
        <v>3162.49072265625</v>
      </c>
      <c r="O120" s="73">
        <v>4108.158203125</v>
      </c>
      <c r="P120" s="74"/>
      <c r="Q120" s="75"/>
      <c r="R120" s="75"/>
      <c r="S120" s="85"/>
      <c r="T120" s="48">
        <v>0</v>
      </c>
      <c r="U120" s="48">
        <v>3</v>
      </c>
      <c r="V120" s="49">
        <v>295.735714</v>
      </c>
      <c r="W120" s="49">
        <v>0.000824</v>
      </c>
      <c r="X120" s="49">
        <v>0.002032</v>
      </c>
      <c r="Y120" s="49">
        <v>0.938004</v>
      </c>
      <c r="Z120" s="49">
        <v>0.16666666666666666</v>
      </c>
      <c r="AA120" s="49">
        <v>0</v>
      </c>
      <c r="AB120" s="70">
        <v>120</v>
      </c>
      <c r="AC12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0" s="71"/>
      <c r="AE120" s="77">
        <v>722</v>
      </c>
      <c r="AF120" s="77">
        <v>348</v>
      </c>
      <c r="AG120" s="77">
        <v>8922</v>
      </c>
      <c r="AH120" s="77">
        <v>10371</v>
      </c>
      <c r="AI120" s="77"/>
      <c r="AJ120" s="77" t="s">
        <v>2409</v>
      </c>
      <c r="AK120" s="77" t="s">
        <v>2749</v>
      </c>
      <c r="AL120" s="82" t="s">
        <v>2914</v>
      </c>
      <c r="AM120" s="77"/>
      <c r="AN120" s="79">
        <v>40437.68517361111</v>
      </c>
      <c r="AO120" s="77" t="s">
        <v>3485</v>
      </c>
      <c r="AP120" s="82" t="s">
        <v>3603</v>
      </c>
      <c r="AQ120" s="77" t="s">
        <v>66</v>
      </c>
      <c r="AR120" s="48" t="s">
        <v>986</v>
      </c>
      <c r="AS120" s="48" t="s">
        <v>986</v>
      </c>
      <c r="AT120" s="48" t="s">
        <v>1174</v>
      </c>
      <c r="AU120" s="48" t="s">
        <v>1174</v>
      </c>
      <c r="AV120" s="48" t="s">
        <v>1192</v>
      </c>
      <c r="AW120" s="48" t="s">
        <v>1192</v>
      </c>
      <c r="AX120" s="103" t="s">
        <v>4543</v>
      </c>
      <c r="AY120" s="103" t="s">
        <v>4543</v>
      </c>
      <c r="AZ120" s="103" t="s">
        <v>4804</v>
      </c>
      <c r="BA120" s="103" t="s">
        <v>4804</v>
      </c>
      <c r="BB120" s="2"/>
      <c r="BC120" s="3"/>
      <c r="BD120" s="3"/>
      <c r="BE120" s="3"/>
      <c r="BF120" s="3"/>
    </row>
    <row r="121" spans="1:58" ht="34.05" customHeight="1">
      <c r="A121" s="63" t="s">
        <v>502</v>
      </c>
      <c r="C121" s="64"/>
      <c r="D121" s="64"/>
      <c r="E121" s="65"/>
      <c r="F121" s="67"/>
      <c r="G121" s="99" t="s">
        <v>3167</v>
      </c>
      <c r="H121" s="64"/>
      <c r="I121" s="68"/>
      <c r="J121" s="69"/>
      <c r="K121" s="69"/>
      <c r="L121" s="68" t="s">
        <v>4048</v>
      </c>
      <c r="M121" s="72"/>
      <c r="N121" s="73">
        <v>1721.1881103515625</v>
      </c>
      <c r="O121" s="73">
        <v>7748.78271484375</v>
      </c>
      <c r="P121" s="74"/>
      <c r="Q121" s="75"/>
      <c r="R121" s="75"/>
      <c r="S121" s="85"/>
      <c r="T121" s="48">
        <v>8</v>
      </c>
      <c r="U121" s="48">
        <v>1</v>
      </c>
      <c r="V121" s="49">
        <v>1418.603175</v>
      </c>
      <c r="W121" s="49">
        <v>0.000906</v>
      </c>
      <c r="X121" s="49">
        <v>0.010902</v>
      </c>
      <c r="Y121" s="49">
        <v>2.24325</v>
      </c>
      <c r="Z121" s="49">
        <v>0</v>
      </c>
      <c r="AA121" s="49">
        <v>0</v>
      </c>
      <c r="AB121" s="70">
        <v>121</v>
      </c>
      <c r="AC12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1" s="71"/>
      <c r="AE121" s="77">
        <v>414</v>
      </c>
      <c r="AF121" s="77">
        <v>433</v>
      </c>
      <c r="AG121" s="77">
        <v>7733</v>
      </c>
      <c r="AH121" s="77">
        <v>23955</v>
      </c>
      <c r="AI121" s="77"/>
      <c r="AJ121" s="77" t="s">
        <v>2410</v>
      </c>
      <c r="AK121" s="77" t="s">
        <v>2691</v>
      </c>
      <c r="AL121" s="77"/>
      <c r="AM121" s="77"/>
      <c r="AN121" s="79">
        <v>40368.740439814814</v>
      </c>
      <c r="AO121" s="77" t="s">
        <v>3485</v>
      </c>
      <c r="AP121" s="82" t="s">
        <v>3604</v>
      </c>
      <c r="AQ121" s="77" t="s">
        <v>66</v>
      </c>
      <c r="AR121" s="48" t="s">
        <v>4440</v>
      </c>
      <c r="AS121" s="48" t="s">
        <v>4440</v>
      </c>
      <c r="AT121" s="48" t="s">
        <v>4460</v>
      </c>
      <c r="AU121" s="48" t="s">
        <v>4460</v>
      </c>
      <c r="AV121" s="48" t="s">
        <v>1192</v>
      </c>
      <c r="AW121" s="48" t="s">
        <v>1192</v>
      </c>
      <c r="AX121" s="103" t="s">
        <v>4544</v>
      </c>
      <c r="AY121" s="103" t="s">
        <v>4715</v>
      </c>
      <c r="AZ121" s="103" t="s">
        <v>4805</v>
      </c>
      <c r="BA121" s="103" t="s">
        <v>4805</v>
      </c>
      <c r="BB121" s="2"/>
      <c r="BC121" s="3"/>
      <c r="BD121" s="3"/>
      <c r="BE121" s="3"/>
      <c r="BF121" s="3"/>
    </row>
    <row r="122" spans="1:58" ht="34.05" customHeight="1">
      <c r="A122" s="63" t="s">
        <v>269</v>
      </c>
      <c r="C122" s="64"/>
      <c r="D122" s="64"/>
      <c r="E122" s="65"/>
      <c r="F122" s="67"/>
      <c r="G122" s="99" t="s">
        <v>3168</v>
      </c>
      <c r="H122" s="64"/>
      <c r="I122" s="68"/>
      <c r="J122" s="69"/>
      <c r="K122" s="69"/>
      <c r="L122" s="68" t="s">
        <v>4049</v>
      </c>
      <c r="M122" s="72"/>
      <c r="N122" s="73">
        <v>3316.237548828125</v>
      </c>
      <c r="O122" s="73">
        <v>3908.4833984375</v>
      </c>
      <c r="P122" s="74"/>
      <c r="Q122" s="75"/>
      <c r="R122" s="75"/>
      <c r="S122" s="85"/>
      <c r="T122" s="48">
        <v>2</v>
      </c>
      <c r="U122" s="48">
        <v>2</v>
      </c>
      <c r="V122" s="49">
        <v>522.678449</v>
      </c>
      <c r="W122" s="49">
        <v>0.000837</v>
      </c>
      <c r="X122" s="49">
        <v>0.001693</v>
      </c>
      <c r="Y122" s="49">
        <v>1.282724</v>
      </c>
      <c r="Z122" s="49">
        <v>0.16666666666666666</v>
      </c>
      <c r="AA122" s="49">
        <v>0</v>
      </c>
      <c r="AB122" s="70">
        <v>122</v>
      </c>
      <c r="AC12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2" s="71"/>
      <c r="AE122" s="77">
        <v>1174</v>
      </c>
      <c r="AF122" s="77">
        <v>1360</v>
      </c>
      <c r="AG122" s="77">
        <v>6306</v>
      </c>
      <c r="AH122" s="77">
        <v>43057</v>
      </c>
      <c r="AI122" s="77"/>
      <c r="AJ122" s="77" t="s">
        <v>2411</v>
      </c>
      <c r="AK122" s="77" t="s">
        <v>2691</v>
      </c>
      <c r="AL122" s="82" t="s">
        <v>2915</v>
      </c>
      <c r="AM122" s="77"/>
      <c r="AN122" s="79">
        <v>42456.28711805555</v>
      </c>
      <c r="AO122" s="77" t="s">
        <v>3485</v>
      </c>
      <c r="AP122" s="82" t="s">
        <v>3605</v>
      </c>
      <c r="AQ122" s="77" t="s">
        <v>66</v>
      </c>
      <c r="AR122" s="48" t="s">
        <v>4441</v>
      </c>
      <c r="AS122" s="48" t="s">
        <v>4441</v>
      </c>
      <c r="AT122" s="48" t="s">
        <v>1179</v>
      </c>
      <c r="AU122" s="48" t="s">
        <v>4460</v>
      </c>
      <c r="AV122" s="48" t="s">
        <v>1200</v>
      </c>
      <c r="AW122" s="48" t="s">
        <v>1200</v>
      </c>
      <c r="AX122" s="103" t="s">
        <v>4545</v>
      </c>
      <c r="AY122" s="103" t="s">
        <v>4716</v>
      </c>
      <c r="AZ122" s="103" t="s">
        <v>4806</v>
      </c>
      <c r="BA122" s="103" t="s">
        <v>4806</v>
      </c>
      <c r="BB122" s="2"/>
      <c r="BC122" s="3"/>
      <c r="BD122" s="3"/>
      <c r="BE122" s="3"/>
      <c r="BF122" s="3"/>
    </row>
    <row r="123" spans="1:58" ht="34.05" customHeight="1">
      <c r="A123" s="63" t="s">
        <v>265</v>
      </c>
      <c r="C123" s="64"/>
      <c r="D123" s="64"/>
      <c r="E123" s="65"/>
      <c r="F123" s="67"/>
      <c r="G123" s="99" t="s">
        <v>3169</v>
      </c>
      <c r="H123" s="64"/>
      <c r="I123" s="68"/>
      <c r="J123" s="69"/>
      <c r="K123" s="69"/>
      <c r="L123" s="68" t="s">
        <v>4050</v>
      </c>
      <c r="M123" s="72"/>
      <c r="N123" s="73">
        <v>737.8150634765625</v>
      </c>
      <c r="O123" s="73">
        <v>3225.02978515625</v>
      </c>
      <c r="P123" s="74"/>
      <c r="Q123" s="75"/>
      <c r="R123" s="75"/>
      <c r="S123" s="85"/>
      <c r="T123" s="48">
        <v>0</v>
      </c>
      <c r="U123" s="48">
        <v>2</v>
      </c>
      <c r="V123" s="49">
        <v>0</v>
      </c>
      <c r="W123" s="49">
        <v>0.000769</v>
      </c>
      <c r="X123" s="49">
        <v>0.003198</v>
      </c>
      <c r="Y123" s="49">
        <v>0.584734</v>
      </c>
      <c r="Z123" s="49">
        <v>1</v>
      </c>
      <c r="AA123" s="49">
        <v>0</v>
      </c>
      <c r="AB123" s="70">
        <v>123</v>
      </c>
      <c r="AC12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3" s="71"/>
      <c r="AE123" s="77">
        <v>55</v>
      </c>
      <c r="AF123" s="77">
        <v>18</v>
      </c>
      <c r="AG123" s="77">
        <v>32</v>
      </c>
      <c r="AH123" s="77">
        <v>88</v>
      </c>
      <c r="AI123" s="77"/>
      <c r="AJ123" s="77" t="s">
        <v>2412</v>
      </c>
      <c r="AK123" s="77" t="s">
        <v>2691</v>
      </c>
      <c r="AL123" s="77"/>
      <c r="AM123" s="77"/>
      <c r="AN123" s="79">
        <v>44240.52701388889</v>
      </c>
      <c r="AO123" s="77" t="s">
        <v>3485</v>
      </c>
      <c r="AP123" s="82" t="s">
        <v>3606</v>
      </c>
      <c r="AQ123" s="77" t="s">
        <v>66</v>
      </c>
      <c r="AR123" s="48"/>
      <c r="AS123" s="48"/>
      <c r="AT123" s="48"/>
      <c r="AU123" s="48"/>
      <c r="AV123" s="48"/>
      <c r="AW123" s="48"/>
      <c r="AX123" s="103" t="s">
        <v>4538</v>
      </c>
      <c r="AY123" s="103" t="s">
        <v>4538</v>
      </c>
      <c r="AZ123" s="103" t="s">
        <v>4799</v>
      </c>
      <c r="BA123" s="103" t="s">
        <v>4799</v>
      </c>
      <c r="BB123" s="2"/>
      <c r="BC123" s="3"/>
      <c r="BD123" s="3"/>
      <c r="BE123" s="3"/>
      <c r="BF123" s="3"/>
    </row>
    <row r="124" spans="1:58" ht="34.05" customHeight="1">
      <c r="A124" s="63" t="s">
        <v>266</v>
      </c>
      <c r="C124" s="64"/>
      <c r="D124" s="64"/>
      <c r="E124" s="65"/>
      <c r="F124" s="67"/>
      <c r="G124" s="99" t="s">
        <v>3170</v>
      </c>
      <c r="H124" s="64"/>
      <c r="I124" s="68"/>
      <c r="J124" s="69"/>
      <c r="K124" s="69"/>
      <c r="L124" s="68" t="s">
        <v>4051</v>
      </c>
      <c r="M124" s="72"/>
      <c r="N124" s="73">
        <v>2315.69189453125</v>
      </c>
      <c r="O124" s="73">
        <v>7886.4951171875</v>
      </c>
      <c r="P124" s="74"/>
      <c r="Q124" s="75"/>
      <c r="R124" s="75"/>
      <c r="S124" s="85"/>
      <c r="T124" s="48">
        <v>0</v>
      </c>
      <c r="U124" s="48">
        <v>1</v>
      </c>
      <c r="V124" s="49">
        <v>0</v>
      </c>
      <c r="W124" s="49">
        <v>0.000737</v>
      </c>
      <c r="X124" s="49">
        <v>0.001307</v>
      </c>
      <c r="Y124" s="49">
        <v>0.388345</v>
      </c>
      <c r="Z124" s="49">
        <v>0</v>
      </c>
      <c r="AA124" s="49">
        <v>0</v>
      </c>
      <c r="AB124" s="70">
        <v>124</v>
      </c>
      <c r="AC12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4" s="71"/>
      <c r="AE124" s="77">
        <v>278</v>
      </c>
      <c r="AF124" s="77">
        <v>200</v>
      </c>
      <c r="AG124" s="77">
        <v>9495</v>
      </c>
      <c r="AH124" s="77">
        <v>9145</v>
      </c>
      <c r="AI124" s="77"/>
      <c r="AJ124" s="77" t="s">
        <v>2413</v>
      </c>
      <c r="AK124" s="77" t="s">
        <v>2692</v>
      </c>
      <c r="AL124" s="77"/>
      <c r="AM124" s="77"/>
      <c r="AN124" s="79">
        <v>43413.575902777775</v>
      </c>
      <c r="AO124" s="77" t="s">
        <v>3485</v>
      </c>
      <c r="AP124" s="82" t="s">
        <v>3607</v>
      </c>
      <c r="AQ124" s="77" t="s">
        <v>66</v>
      </c>
      <c r="AR124" s="48"/>
      <c r="AS124" s="48"/>
      <c r="AT124" s="48"/>
      <c r="AU124" s="48"/>
      <c r="AV124" s="48" t="s">
        <v>1192</v>
      </c>
      <c r="AW124" s="48" t="s">
        <v>1192</v>
      </c>
      <c r="AX124" s="103" t="s">
        <v>4546</v>
      </c>
      <c r="AY124" s="103" t="s">
        <v>4546</v>
      </c>
      <c r="AZ124" s="103" t="s">
        <v>4807</v>
      </c>
      <c r="BA124" s="103" t="s">
        <v>4807</v>
      </c>
      <c r="BB124" s="2"/>
      <c r="BC124" s="3"/>
      <c r="BD124" s="3"/>
      <c r="BE124" s="3"/>
      <c r="BF124" s="3"/>
    </row>
    <row r="125" spans="1:58" ht="34.05" customHeight="1">
      <c r="A125" s="63" t="s">
        <v>267</v>
      </c>
      <c r="C125" s="64"/>
      <c r="D125" s="64"/>
      <c r="E125" s="65"/>
      <c r="F125" s="67"/>
      <c r="G125" s="99" t="s">
        <v>3171</v>
      </c>
      <c r="H125" s="64"/>
      <c r="I125" s="68"/>
      <c r="J125" s="69"/>
      <c r="K125" s="69"/>
      <c r="L125" s="68" t="s">
        <v>4052</v>
      </c>
      <c r="M125" s="72"/>
      <c r="N125" s="73">
        <v>784.3252563476562</v>
      </c>
      <c r="O125" s="73">
        <v>2829.060302734375</v>
      </c>
      <c r="P125" s="74"/>
      <c r="Q125" s="75"/>
      <c r="R125" s="75"/>
      <c r="S125" s="85"/>
      <c r="T125" s="48">
        <v>0</v>
      </c>
      <c r="U125" s="48">
        <v>2</v>
      </c>
      <c r="V125" s="49">
        <v>0</v>
      </c>
      <c r="W125" s="49">
        <v>0.000769</v>
      </c>
      <c r="X125" s="49">
        <v>0.003198</v>
      </c>
      <c r="Y125" s="49">
        <v>0.584734</v>
      </c>
      <c r="Z125" s="49">
        <v>1</v>
      </c>
      <c r="AA125" s="49">
        <v>0</v>
      </c>
      <c r="AB125" s="70">
        <v>125</v>
      </c>
      <c r="AC12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5" s="71"/>
      <c r="AE125" s="77">
        <v>705</v>
      </c>
      <c r="AF125" s="77">
        <v>533</v>
      </c>
      <c r="AG125" s="77">
        <v>2981</v>
      </c>
      <c r="AH125" s="77">
        <v>7363</v>
      </c>
      <c r="AI125" s="77"/>
      <c r="AJ125" s="77" t="s">
        <v>2414</v>
      </c>
      <c r="AK125" s="77"/>
      <c r="AL125" s="77"/>
      <c r="AM125" s="77"/>
      <c r="AN125" s="79">
        <v>42193.472233796296</v>
      </c>
      <c r="AO125" s="77" t="s">
        <v>3485</v>
      </c>
      <c r="AP125" s="82" t="s">
        <v>3608</v>
      </c>
      <c r="AQ125" s="77" t="s">
        <v>66</v>
      </c>
      <c r="AR125" s="48"/>
      <c r="AS125" s="48"/>
      <c r="AT125" s="48"/>
      <c r="AU125" s="48"/>
      <c r="AV125" s="48"/>
      <c r="AW125" s="48"/>
      <c r="AX125" s="103" t="s">
        <v>4538</v>
      </c>
      <c r="AY125" s="103" t="s">
        <v>4538</v>
      </c>
      <c r="AZ125" s="103" t="s">
        <v>4799</v>
      </c>
      <c r="BA125" s="103" t="s">
        <v>4799</v>
      </c>
      <c r="BB125" s="2"/>
      <c r="BC125" s="3"/>
      <c r="BD125" s="3"/>
      <c r="BE125" s="3"/>
      <c r="BF125" s="3"/>
    </row>
    <row r="126" spans="1:58" ht="34.05" customHeight="1">
      <c r="A126" s="63" t="s">
        <v>268</v>
      </c>
      <c r="C126" s="64"/>
      <c r="D126" s="64"/>
      <c r="E126" s="65"/>
      <c r="F126" s="67"/>
      <c r="G126" s="99" t="s">
        <v>3172</v>
      </c>
      <c r="H126" s="64"/>
      <c r="I126" s="68"/>
      <c r="J126" s="69"/>
      <c r="K126" s="69"/>
      <c r="L126" s="68" t="s">
        <v>4053</v>
      </c>
      <c r="M126" s="72"/>
      <c r="N126" s="73">
        <v>2314.177978515625</v>
      </c>
      <c r="O126" s="73">
        <v>7529.98779296875</v>
      </c>
      <c r="P126" s="74"/>
      <c r="Q126" s="75"/>
      <c r="R126" s="75"/>
      <c r="S126" s="85"/>
      <c r="T126" s="48">
        <v>0</v>
      </c>
      <c r="U126" s="48">
        <v>1</v>
      </c>
      <c r="V126" s="49">
        <v>0</v>
      </c>
      <c r="W126" s="49">
        <v>0.000737</v>
      </c>
      <c r="X126" s="49">
        <v>0.001307</v>
      </c>
      <c r="Y126" s="49">
        <v>0.388345</v>
      </c>
      <c r="Z126" s="49">
        <v>0</v>
      </c>
      <c r="AA126" s="49">
        <v>0</v>
      </c>
      <c r="AB126" s="70">
        <v>126</v>
      </c>
      <c r="AC12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6" s="71"/>
      <c r="AE126" s="77">
        <v>9813</v>
      </c>
      <c r="AF126" s="77">
        <v>9913</v>
      </c>
      <c r="AG126" s="77">
        <v>123654</v>
      </c>
      <c r="AH126" s="77">
        <v>112668</v>
      </c>
      <c r="AI126" s="77"/>
      <c r="AJ126" s="77" t="s">
        <v>2415</v>
      </c>
      <c r="AK126" s="77" t="s">
        <v>2750</v>
      </c>
      <c r="AL126" s="82" t="s">
        <v>2916</v>
      </c>
      <c r="AM126" s="77"/>
      <c r="AN126" s="79">
        <v>40064.637557870374</v>
      </c>
      <c r="AO126" s="77" t="s">
        <v>3485</v>
      </c>
      <c r="AP126" s="82" t="s">
        <v>3609</v>
      </c>
      <c r="AQ126" s="77" t="s">
        <v>66</v>
      </c>
      <c r="AR126" s="48"/>
      <c r="AS126" s="48"/>
      <c r="AT126" s="48"/>
      <c r="AU126" s="48"/>
      <c r="AV126" s="48" t="s">
        <v>1192</v>
      </c>
      <c r="AW126" s="48" t="s">
        <v>1192</v>
      </c>
      <c r="AX126" s="103" t="s">
        <v>4546</v>
      </c>
      <c r="AY126" s="103" t="s">
        <v>4546</v>
      </c>
      <c r="AZ126" s="103" t="s">
        <v>4807</v>
      </c>
      <c r="BA126" s="103" t="s">
        <v>4807</v>
      </c>
      <c r="BB126" s="2"/>
      <c r="BC126" s="3"/>
      <c r="BD126" s="3"/>
      <c r="BE126" s="3"/>
      <c r="BF126" s="3"/>
    </row>
    <row r="127" spans="1:58" ht="34.05" customHeight="1">
      <c r="A127" s="63" t="s">
        <v>554</v>
      </c>
      <c r="C127" s="64"/>
      <c r="D127" s="64"/>
      <c r="E127" s="65"/>
      <c r="F127" s="67"/>
      <c r="G127" s="99" t="s">
        <v>3173</v>
      </c>
      <c r="H127" s="64"/>
      <c r="I127" s="68"/>
      <c r="J127" s="69"/>
      <c r="K127" s="69"/>
      <c r="L127" s="68" t="s">
        <v>4054</v>
      </c>
      <c r="M127" s="72"/>
      <c r="N127" s="73">
        <v>2904.020751953125</v>
      </c>
      <c r="O127" s="73">
        <v>3721.377685546875</v>
      </c>
      <c r="P127" s="74"/>
      <c r="Q127" s="75"/>
      <c r="R127" s="75"/>
      <c r="S127" s="85"/>
      <c r="T127" s="48">
        <v>1</v>
      </c>
      <c r="U127" s="48">
        <v>0</v>
      </c>
      <c r="V127" s="49">
        <v>0</v>
      </c>
      <c r="W127" s="49">
        <v>0.000691</v>
      </c>
      <c r="X127" s="49">
        <v>0.000203</v>
      </c>
      <c r="Y127" s="49">
        <v>0.422579</v>
      </c>
      <c r="Z127" s="49">
        <v>0</v>
      </c>
      <c r="AA127" s="49">
        <v>0</v>
      </c>
      <c r="AB127" s="70">
        <v>127</v>
      </c>
      <c r="AC12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7" s="71"/>
      <c r="AE127" s="77">
        <v>1394</v>
      </c>
      <c r="AF127" s="77">
        <v>709</v>
      </c>
      <c r="AG127" s="77">
        <v>35429</v>
      </c>
      <c r="AH127" s="77">
        <v>14570</v>
      </c>
      <c r="AI127" s="77"/>
      <c r="AJ127" s="77" t="s">
        <v>2416</v>
      </c>
      <c r="AK127" s="77"/>
      <c r="AL127" s="77"/>
      <c r="AM127" s="77"/>
      <c r="AN127" s="79">
        <v>40065.29471064815</v>
      </c>
      <c r="AO127" s="77" t="s">
        <v>3485</v>
      </c>
      <c r="AP127" s="82" t="s">
        <v>3610</v>
      </c>
      <c r="AQ127" s="77" t="s">
        <v>65</v>
      </c>
      <c r="AR127" s="48"/>
      <c r="AS127" s="48"/>
      <c r="AT127" s="48"/>
      <c r="AU127" s="48"/>
      <c r="AV127" s="48"/>
      <c r="AW127" s="48"/>
      <c r="AX127" s="48"/>
      <c r="AY127" s="48"/>
      <c r="AZ127" s="48"/>
      <c r="BA127" s="48"/>
      <c r="BB127" s="2"/>
      <c r="BC127" s="3"/>
      <c r="BD127" s="3"/>
      <c r="BE127" s="3"/>
      <c r="BF127" s="3"/>
    </row>
    <row r="128" spans="1:58" ht="34.05" customHeight="1">
      <c r="A128" s="63" t="s">
        <v>270</v>
      </c>
      <c r="C128" s="64"/>
      <c r="D128" s="64"/>
      <c r="E128" s="65"/>
      <c r="F128" s="67"/>
      <c r="G128" s="99" t="s">
        <v>3174</v>
      </c>
      <c r="H128" s="64"/>
      <c r="I128" s="68"/>
      <c r="J128" s="69"/>
      <c r="K128" s="69"/>
      <c r="L128" s="68" t="s">
        <v>4055</v>
      </c>
      <c r="M128" s="72"/>
      <c r="N128" s="73">
        <v>9723.7294921875</v>
      </c>
      <c r="O128" s="73">
        <v>3078.20458984375</v>
      </c>
      <c r="P128" s="74"/>
      <c r="Q128" s="75"/>
      <c r="R128" s="75"/>
      <c r="S128" s="85"/>
      <c r="T128" s="48">
        <v>1</v>
      </c>
      <c r="U128" s="48">
        <v>1</v>
      </c>
      <c r="V128" s="49">
        <v>0</v>
      </c>
      <c r="W128" s="49">
        <v>0</v>
      </c>
      <c r="X128" s="49">
        <v>0</v>
      </c>
      <c r="Y128" s="49">
        <v>0.999999</v>
      </c>
      <c r="Z128" s="49">
        <v>0</v>
      </c>
      <c r="AA128" s="49" t="s">
        <v>4380</v>
      </c>
      <c r="AB128" s="70">
        <v>128</v>
      </c>
      <c r="AC12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8" s="71"/>
      <c r="AE128" s="77">
        <v>513</v>
      </c>
      <c r="AF128" s="77">
        <v>435</v>
      </c>
      <c r="AG128" s="77">
        <v>1646</v>
      </c>
      <c r="AH128" s="77">
        <v>2313</v>
      </c>
      <c r="AI128" s="77"/>
      <c r="AJ128" s="77" t="s">
        <v>2417</v>
      </c>
      <c r="AK128" s="77"/>
      <c r="AL128" s="77"/>
      <c r="AM128" s="77"/>
      <c r="AN128" s="79">
        <v>41228.85768518518</v>
      </c>
      <c r="AO128" s="77" t="s">
        <v>3485</v>
      </c>
      <c r="AP128" s="82" t="s">
        <v>3611</v>
      </c>
      <c r="AQ128" s="77" t="s">
        <v>66</v>
      </c>
      <c r="AR128" s="48" t="s">
        <v>988</v>
      </c>
      <c r="AS128" s="48" t="s">
        <v>988</v>
      </c>
      <c r="AT128" s="48" t="s">
        <v>1174</v>
      </c>
      <c r="AU128" s="48" t="s">
        <v>1174</v>
      </c>
      <c r="AV128" s="48"/>
      <c r="AW128" s="48"/>
      <c r="AX128" s="103" t="s">
        <v>4547</v>
      </c>
      <c r="AY128" s="103" t="s">
        <v>4547</v>
      </c>
      <c r="AZ128" s="103" t="s">
        <v>4808</v>
      </c>
      <c r="BA128" s="103" t="s">
        <v>4808</v>
      </c>
      <c r="BB128" s="2"/>
      <c r="BC128" s="3"/>
      <c r="BD128" s="3"/>
      <c r="BE128" s="3"/>
      <c r="BF128" s="3"/>
    </row>
    <row r="129" spans="1:58" ht="34.05" customHeight="1">
      <c r="A129" s="63" t="s">
        <v>271</v>
      </c>
      <c r="C129" s="64"/>
      <c r="D129" s="64"/>
      <c r="E129" s="65"/>
      <c r="F129" s="67"/>
      <c r="G129" s="99" t="s">
        <v>3175</v>
      </c>
      <c r="H129" s="64"/>
      <c r="I129" s="68"/>
      <c r="J129" s="69"/>
      <c r="K129" s="69"/>
      <c r="L129" s="68" t="s">
        <v>4056</v>
      </c>
      <c r="M129" s="72"/>
      <c r="N129" s="73">
        <v>3947.308349609375</v>
      </c>
      <c r="O129" s="73">
        <v>3130.97900390625</v>
      </c>
      <c r="P129" s="74"/>
      <c r="Q129" s="75"/>
      <c r="R129" s="75"/>
      <c r="S129" s="85"/>
      <c r="T129" s="48">
        <v>0</v>
      </c>
      <c r="U129" s="48">
        <v>3</v>
      </c>
      <c r="V129" s="49">
        <v>36.331818</v>
      </c>
      <c r="W129" s="49">
        <v>0.000815</v>
      </c>
      <c r="X129" s="49">
        <v>0.006804</v>
      </c>
      <c r="Y129" s="49">
        <v>0.807306</v>
      </c>
      <c r="Z129" s="49">
        <v>0.3333333333333333</v>
      </c>
      <c r="AA129" s="49">
        <v>0</v>
      </c>
      <c r="AB129" s="70">
        <v>129</v>
      </c>
      <c r="AC12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29" s="71"/>
      <c r="AE129" s="77">
        <v>227</v>
      </c>
      <c r="AF129" s="77">
        <v>84</v>
      </c>
      <c r="AG129" s="77">
        <v>734</v>
      </c>
      <c r="AH129" s="77">
        <v>11827</v>
      </c>
      <c r="AI129" s="77"/>
      <c r="AJ129" s="77" t="s">
        <v>2418</v>
      </c>
      <c r="AK129" s="77" t="s">
        <v>2751</v>
      </c>
      <c r="AL129" s="77"/>
      <c r="AM129" s="77"/>
      <c r="AN129" s="79">
        <v>43055.35774305555</v>
      </c>
      <c r="AO129" s="77" t="s">
        <v>3485</v>
      </c>
      <c r="AP129" s="82" t="s">
        <v>3612</v>
      </c>
      <c r="AQ129" s="77" t="s">
        <v>66</v>
      </c>
      <c r="AR129" s="48"/>
      <c r="AS129" s="48"/>
      <c r="AT129" s="48"/>
      <c r="AU129" s="48"/>
      <c r="AV129" s="48"/>
      <c r="AW129" s="48"/>
      <c r="AX129" s="103" t="s">
        <v>4548</v>
      </c>
      <c r="AY129" s="103" t="s">
        <v>4548</v>
      </c>
      <c r="AZ129" s="103" t="s">
        <v>4809</v>
      </c>
      <c r="BA129" s="103" t="s">
        <v>4809</v>
      </c>
      <c r="BB129" s="2"/>
      <c r="BC129" s="3"/>
      <c r="BD129" s="3"/>
      <c r="BE129" s="3"/>
      <c r="BF129" s="3"/>
    </row>
    <row r="130" spans="1:58" ht="34.05" customHeight="1">
      <c r="A130" s="63" t="s">
        <v>555</v>
      </c>
      <c r="C130" s="64"/>
      <c r="D130" s="64"/>
      <c r="E130" s="65"/>
      <c r="F130" s="67"/>
      <c r="G130" s="99" t="s">
        <v>3176</v>
      </c>
      <c r="H130" s="64"/>
      <c r="I130" s="68"/>
      <c r="J130" s="69"/>
      <c r="K130" s="69"/>
      <c r="L130" s="68" t="s">
        <v>4057</v>
      </c>
      <c r="M130" s="72"/>
      <c r="N130" s="73">
        <v>3637.0712890625</v>
      </c>
      <c r="O130" s="73">
        <v>3282.5263671875</v>
      </c>
      <c r="P130" s="74"/>
      <c r="Q130" s="75"/>
      <c r="R130" s="75"/>
      <c r="S130" s="85"/>
      <c r="T130" s="48">
        <v>6</v>
      </c>
      <c r="U130" s="48">
        <v>0</v>
      </c>
      <c r="V130" s="49">
        <v>532.469638</v>
      </c>
      <c r="W130" s="49">
        <v>0.000767</v>
      </c>
      <c r="X130" s="49">
        <v>0.005279</v>
      </c>
      <c r="Y130" s="49">
        <v>1.636362</v>
      </c>
      <c r="Z130" s="49">
        <v>0.1</v>
      </c>
      <c r="AA130" s="49">
        <v>0</v>
      </c>
      <c r="AB130" s="70">
        <v>130</v>
      </c>
      <c r="AC13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0" s="71"/>
      <c r="AE130" s="77">
        <v>20</v>
      </c>
      <c r="AF130" s="77">
        <v>15704</v>
      </c>
      <c r="AG130" s="77">
        <v>315</v>
      </c>
      <c r="AH130" s="77">
        <v>58</v>
      </c>
      <c r="AI130" s="77"/>
      <c r="AJ130" s="77" t="s">
        <v>2419</v>
      </c>
      <c r="AK130" s="77" t="s">
        <v>2752</v>
      </c>
      <c r="AL130" s="82" t="s">
        <v>2917</v>
      </c>
      <c r="AM130" s="77"/>
      <c r="AN130" s="79">
        <v>43445.45211805555</v>
      </c>
      <c r="AO130" s="77" t="s">
        <v>3485</v>
      </c>
      <c r="AP130" s="82" t="s">
        <v>3613</v>
      </c>
      <c r="AQ130" s="77" t="s">
        <v>65</v>
      </c>
      <c r="AR130" s="48"/>
      <c r="AS130" s="48"/>
      <c r="AT130" s="48"/>
      <c r="AU130" s="48"/>
      <c r="AV130" s="48"/>
      <c r="AW130" s="48"/>
      <c r="AX130" s="48"/>
      <c r="AY130" s="48"/>
      <c r="AZ130" s="48"/>
      <c r="BA130" s="48"/>
      <c r="BB130" s="2"/>
      <c r="BC130" s="3"/>
      <c r="BD130" s="3"/>
      <c r="BE130" s="3"/>
      <c r="BF130" s="3"/>
    </row>
    <row r="131" spans="1:58" ht="34.05" customHeight="1">
      <c r="A131" s="63" t="s">
        <v>335</v>
      </c>
      <c r="C131" s="64"/>
      <c r="D131" s="64"/>
      <c r="E131" s="65"/>
      <c r="F131" s="67"/>
      <c r="G131" s="99" t="s">
        <v>3177</v>
      </c>
      <c r="H131" s="64"/>
      <c r="I131" s="68"/>
      <c r="J131" s="69"/>
      <c r="K131" s="69"/>
      <c r="L131" s="68" t="s">
        <v>4058</v>
      </c>
      <c r="M131" s="72"/>
      <c r="N131" s="73">
        <v>3795.53515625</v>
      </c>
      <c r="O131" s="73">
        <v>3499.3623046875</v>
      </c>
      <c r="P131" s="74"/>
      <c r="Q131" s="75"/>
      <c r="R131" s="75"/>
      <c r="S131" s="85"/>
      <c r="T131" s="48">
        <v>3</v>
      </c>
      <c r="U131" s="48">
        <v>3</v>
      </c>
      <c r="V131" s="49">
        <v>694.588281</v>
      </c>
      <c r="W131" s="49">
        <v>0.000902</v>
      </c>
      <c r="X131" s="49">
        <v>0.011456</v>
      </c>
      <c r="Y131" s="49">
        <v>1.535356</v>
      </c>
      <c r="Z131" s="49">
        <v>0.2</v>
      </c>
      <c r="AA131" s="49">
        <v>0</v>
      </c>
      <c r="AB131" s="70">
        <v>131</v>
      </c>
      <c r="AC13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1" s="71"/>
      <c r="AE131" s="77">
        <v>47</v>
      </c>
      <c r="AF131" s="77">
        <v>80</v>
      </c>
      <c r="AG131" s="77">
        <v>11009</v>
      </c>
      <c r="AH131" s="77">
        <v>2637</v>
      </c>
      <c r="AI131" s="77"/>
      <c r="AJ131" s="77" t="s">
        <v>2420</v>
      </c>
      <c r="AK131" s="77"/>
      <c r="AL131" s="82" t="s">
        <v>2918</v>
      </c>
      <c r="AM131" s="77"/>
      <c r="AN131" s="79">
        <v>43885.94787037037</v>
      </c>
      <c r="AO131" s="77" t="s">
        <v>3485</v>
      </c>
      <c r="AP131" s="82" t="s">
        <v>3614</v>
      </c>
      <c r="AQ131" s="77" t="s">
        <v>66</v>
      </c>
      <c r="AR131" s="48" t="s">
        <v>1002</v>
      </c>
      <c r="AS131" s="48" t="s">
        <v>1002</v>
      </c>
      <c r="AT131" s="48" t="s">
        <v>1169</v>
      </c>
      <c r="AU131" s="48" t="s">
        <v>1169</v>
      </c>
      <c r="AV131" s="48"/>
      <c r="AW131" s="48"/>
      <c r="AX131" s="103" t="s">
        <v>4549</v>
      </c>
      <c r="AY131" s="103" t="s">
        <v>4549</v>
      </c>
      <c r="AZ131" s="103" t="s">
        <v>4810</v>
      </c>
      <c r="BA131" s="103" t="s">
        <v>4810</v>
      </c>
      <c r="BB131" s="2"/>
      <c r="BC131" s="3"/>
      <c r="BD131" s="3"/>
      <c r="BE131" s="3"/>
      <c r="BF131" s="3"/>
    </row>
    <row r="132" spans="1:58" ht="34.05" customHeight="1">
      <c r="A132" s="63" t="s">
        <v>272</v>
      </c>
      <c r="C132" s="64"/>
      <c r="D132" s="64"/>
      <c r="E132" s="65"/>
      <c r="F132" s="67"/>
      <c r="G132" s="99" t="s">
        <v>3178</v>
      </c>
      <c r="H132" s="64"/>
      <c r="I132" s="68"/>
      <c r="J132" s="69"/>
      <c r="K132" s="69"/>
      <c r="L132" s="68" t="s">
        <v>4059</v>
      </c>
      <c r="M132" s="72"/>
      <c r="N132" s="73">
        <v>6910.4658203125</v>
      </c>
      <c r="O132" s="73">
        <v>5960.6767578125</v>
      </c>
      <c r="P132" s="74"/>
      <c r="Q132" s="75"/>
      <c r="R132" s="75"/>
      <c r="S132" s="85"/>
      <c r="T132" s="48">
        <v>0</v>
      </c>
      <c r="U132" s="48">
        <v>2</v>
      </c>
      <c r="V132" s="49">
        <v>2</v>
      </c>
      <c r="W132" s="49">
        <v>0.5</v>
      </c>
      <c r="X132" s="49">
        <v>0</v>
      </c>
      <c r="Y132" s="49">
        <v>1.459458</v>
      </c>
      <c r="Z132" s="49">
        <v>0</v>
      </c>
      <c r="AA132" s="49">
        <v>0</v>
      </c>
      <c r="AB132" s="70">
        <v>132</v>
      </c>
      <c r="AC13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2" s="71"/>
      <c r="AE132" s="77">
        <v>67</v>
      </c>
      <c r="AF132" s="77">
        <v>34</v>
      </c>
      <c r="AG132" s="77">
        <v>1071</v>
      </c>
      <c r="AH132" s="77">
        <v>4085</v>
      </c>
      <c r="AI132" s="77"/>
      <c r="AJ132" s="77" t="s">
        <v>2421</v>
      </c>
      <c r="AK132" s="77"/>
      <c r="AL132" s="77"/>
      <c r="AM132" s="77"/>
      <c r="AN132" s="79">
        <v>44097.20508101852</v>
      </c>
      <c r="AO132" s="77" t="s">
        <v>3485</v>
      </c>
      <c r="AP132" s="82" t="s">
        <v>3615</v>
      </c>
      <c r="AQ132" s="77" t="s">
        <v>66</v>
      </c>
      <c r="AR132" s="48"/>
      <c r="AS132" s="48"/>
      <c r="AT132" s="48"/>
      <c r="AU132" s="48"/>
      <c r="AV132" s="48"/>
      <c r="AW132" s="48"/>
      <c r="AX132" s="103" t="s">
        <v>4550</v>
      </c>
      <c r="AY132" s="103" t="s">
        <v>4550</v>
      </c>
      <c r="AZ132" s="103" t="s">
        <v>4811</v>
      </c>
      <c r="BA132" s="103" t="s">
        <v>4811</v>
      </c>
      <c r="BB132" s="2"/>
      <c r="BC132" s="3"/>
      <c r="BD132" s="3"/>
      <c r="BE132" s="3"/>
      <c r="BF132" s="3"/>
    </row>
    <row r="133" spans="1:58" ht="34.05" customHeight="1">
      <c r="A133" s="63" t="s">
        <v>556</v>
      </c>
      <c r="C133" s="64"/>
      <c r="D133" s="64"/>
      <c r="E133" s="65"/>
      <c r="F133" s="67"/>
      <c r="G133" s="99" t="s">
        <v>3179</v>
      </c>
      <c r="H133" s="64"/>
      <c r="I133" s="68"/>
      <c r="J133" s="69"/>
      <c r="K133" s="69"/>
      <c r="L133" s="68" t="s">
        <v>4060</v>
      </c>
      <c r="M133" s="72"/>
      <c r="N133" s="73">
        <v>6666</v>
      </c>
      <c r="O133" s="73">
        <v>5598.61376953125</v>
      </c>
      <c r="P133" s="74"/>
      <c r="Q133" s="75"/>
      <c r="R133" s="75"/>
      <c r="S133" s="85"/>
      <c r="T133" s="48">
        <v>1</v>
      </c>
      <c r="U133" s="48">
        <v>0</v>
      </c>
      <c r="V133" s="49">
        <v>0</v>
      </c>
      <c r="W133" s="49">
        <v>0.333333</v>
      </c>
      <c r="X133" s="49">
        <v>0</v>
      </c>
      <c r="Y133" s="49">
        <v>0.770269</v>
      </c>
      <c r="Z133" s="49">
        <v>0</v>
      </c>
      <c r="AA133" s="49">
        <v>0</v>
      </c>
      <c r="AB133" s="70">
        <v>133</v>
      </c>
      <c r="AC13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3" s="71"/>
      <c r="AE133" s="77">
        <v>1251</v>
      </c>
      <c r="AF133" s="77">
        <v>13938</v>
      </c>
      <c r="AG133" s="77">
        <v>12549</v>
      </c>
      <c r="AH133" s="77">
        <v>11444</v>
      </c>
      <c r="AI133" s="77"/>
      <c r="AJ133" s="77" t="s">
        <v>2422</v>
      </c>
      <c r="AK133" s="77" t="s">
        <v>2691</v>
      </c>
      <c r="AL133" s="82" t="s">
        <v>2919</v>
      </c>
      <c r="AM133" s="77"/>
      <c r="AN133" s="79">
        <v>40842.58967592593</v>
      </c>
      <c r="AO133" s="77" t="s">
        <v>3485</v>
      </c>
      <c r="AP133" s="82" t="s">
        <v>3616</v>
      </c>
      <c r="AQ133" s="77" t="s">
        <v>65</v>
      </c>
      <c r="AR133" s="48"/>
      <c r="AS133" s="48"/>
      <c r="AT133" s="48"/>
      <c r="AU133" s="48"/>
      <c r="AV133" s="48"/>
      <c r="AW133" s="48"/>
      <c r="AX133" s="48"/>
      <c r="AY133" s="48"/>
      <c r="AZ133" s="48"/>
      <c r="BA133" s="48"/>
      <c r="BB133" s="2"/>
      <c r="BC133" s="3"/>
      <c r="BD133" s="3"/>
      <c r="BE133" s="3"/>
      <c r="BF133" s="3"/>
    </row>
    <row r="134" spans="1:58" ht="34.05" customHeight="1">
      <c r="A134" s="63" t="s">
        <v>557</v>
      </c>
      <c r="C134" s="64"/>
      <c r="D134" s="64"/>
      <c r="E134" s="65"/>
      <c r="F134" s="67"/>
      <c r="G134" s="99" t="s">
        <v>3180</v>
      </c>
      <c r="H134" s="64"/>
      <c r="I134" s="68"/>
      <c r="J134" s="69"/>
      <c r="K134" s="69"/>
      <c r="L134" s="68" t="s">
        <v>4061</v>
      </c>
      <c r="M134" s="72"/>
      <c r="N134" s="73">
        <v>7157.0224609375</v>
      </c>
      <c r="O134" s="73">
        <v>6321.681640625</v>
      </c>
      <c r="P134" s="74"/>
      <c r="Q134" s="75"/>
      <c r="R134" s="75"/>
      <c r="S134" s="85"/>
      <c r="T134" s="48">
        <v>1</v>
      </c>
      <c r="U134" s="48">
        <v>0</v>
      </c>
      <c r="V134" s="49">
        <v>0</v>
      </c>
      <c r="W134" s="49">
        <v>0.333333</v>
      </c>
      <c r="X134" s="49">
        <v>0</v>
      </c>
      <c r="Y134" s="49">
        <v>0.770269</v>
      </c>
      <c r="Z134" s="49">
        <v>0</v>
      </c>
      <c r="AA134" s="49">
        <v>0</v>
      </c>
      <c r="AB134" s="70">
        <v>134</v>
      </c>
      <c r="AC13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4" s="71"/>
      <c r="AE134" s="77">
        <v>1114</v>
      </c>
      <c r="AF134" s="77">
        <v>577</v>
      </c>
      <c r="AG134" s="77">
        <v>36625</v>
      </c>
      <c r="AH134" s="77">
        <v>46974</v>
      </c>
      <c r="AI134" s="77"/>
      <c r="AJ134" s="77" t="s">
        <v>2423</v>
      </c>
      <c r="AK134" s="77" t="s">
        <v>2705</v>
      </c>
      <c r="AL134" s="82" t="s">
        <v>2920</v>
      </c>
      <c r="AM134" s="77"/>
      <c r="AN134" s="79">
        <v>39874.450520833336</v>
      </c>
      <c r="AO134" s="77" t="s">
        <v>3485</v>
      </c>
      <c r="AP134" s="82" t="s">
        <v>3617</v>
      </c>
      <c r="AQ134" s="77" t="s">
        <v>65</v>
      </c>
      <c r="AR134" s="48"/>
      <c r="AS134" s="48"/>
      <c r="AT134" s="48"/>
      <c r="AU134" s="48"/>
      <c r="AV134" s="48"/>
      <c r="AW134" s="48"/>
      <c r="AX134" s="48"/>
      <c r="AY134" s="48"/>
      <c r="AZ134" s="48"/>
      <c r="BA134" s="48"/>
      <c r="BB134" s="2"/>
      <c r="BC134" s="3"/>
      <c r="BD134" s="3"/>
      <c r="BE134" s="3"/>
      <c r="BF134" s="3"/>
    </row>
    <row r="135" spans="1:58" ht="34.05" customHeight="1">
      <c r="A135" s="63" t="s">
        <v>273</v>
      </c>
      <c r="C135" s="64"/>
      <c r="D135" s="64"/>
      <c r="E135" s="65"/>
      <c r="F135" s="67"/>
      <c r="G135" s="99" t="s">
        <v>3181</v>
      </c>
      <c r="H135" s="64"/>
      <c r="I135" s="68"/>
      <c r="J135" s="69"/>
      <c r="K135" s="69"/>
      <c r="L135" s="68" t="s">
        <v>4062</v>
      </c>
      <c r="M135" s="72"/>
      <c r="N135" s="73">
        <v>7848.91748046875</v>
      </c>
      <c r="O135" s="73">
        <v>2530.738525390625</v>
      </c>
      <c r="P135" s="74"/>
      <c r="Q135" s="75"/>
      <c r="R135" s="75"/>
      <c r="S135" s="85"/>
      <c r="T135" s="48">
        <v>1</v>
      </c>
      <c r="U135" s="48">
        <v>1</v>
      </c>
      <c r="V135" s="49">
        <v>0</v>
      </c>
      <c r="W135" s="49">
        <v>0</v>
      </c>
      <c r="X135" s="49">
        <v>0</v>
      </c>
      <c r="Y135" s="49">
        <v>0.999999</v>
      </c>
      <c r="Z135" s="49">
        <v>0</v>
      </c>
      <c r="AA135" s="49" t="s">
        <v>4380</v>
      </c>
      <c r="AB135" s="70">
        <v>135</v>
      </c>
      <c r="AC13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5" s="71"/>
      <c r="AE135" s="77">
        <v>313</v>
      </c>
      <c r="AF135" s="77">
        <v>172</v>
      </c>
      <c r="AG135" s="77">
        <v>1520</v>
      </c>
      <c r="AH135" s="77">
        <v>8</v>
      </c>
      <c r="AI135" s="77"/>
      <c r="AJ135" s="77" t="s">
        <v>2424</v>
      </c>
      <c r="AK135" s="77" t="s">
        <v>2753</v>
      </c>
      <c r="AL135" s="82" t="s">
        <v>2921</v>
      </c>
      <c r="AM135" s="77"/>
      <c r="AN135" s="79">
        <v>40279.761296296296</v>
      </c>
      <c r="AO135" s="77" t="s">
        <v>3485</v>
      </c>
      <c r="AP135" s="82" t="s">
        <v>3618</v>
      </c>
      <c r="AQ135" s="77" t="s">
        <v>66</v>
      </c>
      <c r="AR135" s="48" t="s">
        <v>988</v>
      </c>
      <c r="AS135" s="48" t="s">
        <v>988</v>
      </c>
      <c r="AT135" s="48" t="s">
        <v>1174</v>
      </c>
      <c r="AU135" s="48" t="s">
        <v>1174</v>
      </c>
      <c r="AV135" s="48"/>
      <c r="AW135" s="48"/>
      <c r="AX135" s="103" t="s">
        <v>4551</v>
      </c>
      <c r="AY135" s="103" t="s">
        <v>4551</v>
      </c>
      <c r="AZ135" s="103" t="s">
        <v>4812</v>
      </c>
      <c r="BA135" s="103" t="s">
        <v>4812</v>
      </c>
      <c r="BB135" s="2"/>
      <c r="BC135" s="3"/>
      <c r="BD135" s="3"/>
      <c r="BE135" s="3"/>
      <c r="BF135" s="3"/>
    </row>
    <row r="136" spans="1:58" ht="34.05" customHeight="1">
      <c r="A136" s="63" t="s">
        <v>274</v>
      </c>
      <c r="C136" s="64"/>
      <c r="D136" s="64"/>
      <c r="E136" s="65"/>
      <c r="F136" s="67"/>
      <c r="G136" s="99" t="s">
        <v>3182</v>
      </c>
      <c r="H136" s="64"/>
      <c r="I136" s="68"/>
      <c r="J136" s="69"/>
      <c r="K136" s="69"/>
      <c r="L136" s="68" t="s">
        <v>4063</v>
      </c>
      <c r="M136" s="72"/>
      <c r="N136" s="73">
        <v>1801.5614013671875</v>
      </c>
      <c r="O136" s="73">
        <v>8786.0302734375</v>
      </c>
      <c r="P136" s="74"/>
      <c r="Q136" s="75"/>
      <c r="R136" s="75"/>
      <c r="S136" s="85"/>
      <c r="T136" s="48">
        <v>0</v>
      </c>
      <c r="U136" s="48">
        <v>2</v>
      </c>
      <c r="V136" s="49">
        <v>48.946032</v>
      </c>
      <c r="W136" s="49">
        <v>0.000819</v>
      </c>
      <c r="X136" s="49">
        <v>0.004797</v>
      </c>
      <c r="Y136" s="49">
        <v>0.645746</v>
      </c>
      <c r="Z136" s="49">
        <v>0</v>
      </c>
      <c r="AA136" s="49">
        <v>0</v>
      </c>
      <c r="AB136" s="70">
        <v>136</v>
      </c>
      <c r="AC13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6" s="71"/>
      <c r="AE136" s="77">
        <v>121</v>
      </c>
      <c r="AF136" s="77">
        <v>169</v>
      </c>
      <c r="AG136" s="77">
        <v>3242</v>
      </c>
      <c r="AH136" s="77">
        <v>2462</v>
      </c>
      <c r="AI136" s="77"/>
      <c r="AJ136" s="77" t="s">
        <v>2425</v>
      </c>
      <c r="AK136" s="77" t="s">
        <v>2691</v>
      </c>
      <c r="AL136" s="77"/>
      <c r="AM136" s="77"/>
      <c r="AN136" s="79">
        <v>44184.56322916667</v>
      </c>
      <c r="AO136" s="77" t="s">
        <v>3485</v>
      </c>
      <c r="AP136" s="82" t="s">
        <v>3619</v>
      </c>
      <c r="AQ136" s="77" t="s">
        <v>66</v>
      </c>
      <c r="AR136" s="48"/>
      <c r="AS136" s="48"/>
      <c r="AT136" s="48"/>
      <c r="AU136" s="48"/>
      <c r="AV136" s="48" t="s">
        <v>1192</v>
      </c>
      <c r="AW136" s="48" t="s">
        <v>1192</v>
      </c>
      <c r="AX136" s="103" t="s">
        <v>4552</v>
      </c>
      <c r="AY136" s="103" t="s">
        <v>4717</v>
      </c>
      <c r="AZ136" s="103" t="s">
        <v>4810</v>
      </c>
      <c r="BA136" s="103" t="s">
        <v>4810</v>
      </c>
      <c r="BB136" s="2"/>
      <c r="BC136" s="3"/>
      <c r="BD136" s="3"/>
      <c r="BE136" s="3"/>
      <c r="BF136" s="3"/>
    </row>
    <row r="137" spans="1:58" ht="34.05" customHeight="1">
      <c r="A137" s="63" t="s">
        <v>512</v>
      </c>
      <c r="C137" s="64"/>
      <c r="D137" s="64"/>
      <c r="E137" s="65"/>
      <c r="F137" s="67"/>
      <c r="G137" s="99" t="s">
        <v>3183</v>
      </c>
      <c r="H137" s="64"/>
      <c r="I137" s="68"/>
      <c r="J137" s="69"/>
      <c r="K137" s="69"/>
      <c r="L137" s="68" t="s">
        <v>4064</v>
      </c>
      <c r="M137" s="72"/>
      <c r="N137" s="73">
        <v>1264.15087890625</v>
      </c>
      <c r="O137" s="73">
        <v>8677.9208984375</v>
      </c>
      <c r="P137" s="74"/>
      <c r="Q137" s="75"/>
      <c r="R137" s="75"/>
      <c r="S137" s="85"/>
      <c r="T137" s="48">
        <v>25</v>
      </c>
      <c r="U137" s="48">
        <v>1</v>
      </c>
      <c r="V137" s="49">
        <v>9886.396621</v>
      </c>
      <c r="W137" s="49">
        <v>0.001022</v>
      </c>
      <c r="X137" s="49">
        <v>0.029118</v>
      </c>
      <c r="Y137" s="49">
        <v>7.570609</v>
      </c>
      <c r="Z137" s="49">
        <v>0.0018115942028985507</v>
      </c>
      <c r="AA137" s="49">
        <v>0</v>
      </c>
      <c r="AB137" s="70">
        <v>137</v>
      </c>
      <c r="AC13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7" s="71"/>
      <c r="AE137" s="77">
        <v>2586</v>
      </c>
      <c r="AF137" s="77">
        <v>1475</v>
      </c>
      <c r="AG137" s="77">
        <v>17205</v>
      </c>
      <c r="AH137" s="77">
        <v>49785</v>
      </c>
      <c r="AI137" s="77"/>
      <c r="AJ137" s="77" t="s">
        <v>2426</v>
      </c>
      <c r="AK137" s="77" t="s">
        <v>2693</v>
      </c>
      <c r="AL137" s="77"/>
      <c r="AM137" s="77"/>
      <c r="AN137" s="79">
        <v>41599.756319444445</v>
      </c>
      <c r="AO137" s="77" t="s">
        <v>3485</v>
      </c>
      <c r="AP137" s="82" t="s">
        <v>3620</v>
      </c>
      <c r="AQ137" s="77" t="s">
        <v>66</v>
      </c>
      <c r="AR137" s="48" t="s">
        <v>1140</v>
      </c>
      <c r="AS137" s="48" t="s">
        <v>1140</v>
      </c>
      <c r="AT137" s="48" t="s">
        <v>1169</v>
      </c>
      <c r="AU137" s="48" t="s">
        <v>1169</v>
      </c>
      <c r="AV137" s="48"/>
      <c r="AW137" s="48"/>
      <c r="AX137" s="103" t="s">
        <v>4553</v>
      </c>
      <c r="AY137" s="103" t="s">
        <v>4553</v>
      </c>
      <c r="AZ137" s="103" t="s">
        <v>4813</v>
      </c>
      <c r="BA137" s="103" t="s">
        <v>4813</v>
      </c>
      <c r="BB137" s="2"/>
      <c r="BC137" s="3"/>
      <c r="BD137" s="3"/>
      <c r="BE137" s="3"/>
      <c r="BF137" s="3"/>
    </row>
    <row r="138" spans="1:58" ht="34.05" customHeight="1">
      <c r="A138" s="63" t="s">
        <v>275</v>
      </c>
      <c r="C138" s="64"/>
      <c r="D138" s="64"/>
      <c r="E138" s="65"/>
      <c r="F138" s="67"/>
      <c r="G138" s="99" t="s">
        <v>3184</v>
      </c>
      <c r="H138" s="64"/>
      <c r="I138" s="68"/>
      <c r="J138" s="69"/>
      <c r="K138" s="69"/>
      <c r="L138" s="68" t="s">
        <v>4065</v>
      </c>
      <c r="M138" s="72"/>
      <c r="N138" s="73">
        <v>1438.54345703125</v>
      </c>
      <c r="O138" s="73">
        <v>9529.974609375</v>
      </c>
      <c r="P138" s="74"/>
      <c r="Q138" s="75"/>
      <c r="R138" s="75"/>
      <c r="S138" s="85"/>
      <c r="T138" s="48">
        <v>0</v>
      </c>
      <c r="U138" s="48">
        <v>1</v>
      </c>
      <c r="V138" s="49">
        <v>0</v>
      </c>
      <c r="W138" s="49">
        <v>0.000812</v>
      </c>
      <c r="X138" s="49">
        <v>0.003491</v>
      </c>
      <c r="Y138" s="49">
        <v>0.407401</v>
      </c>
      <c r="Z138" s="49">
        <v>0</v>
      </c>
      <c r="AA138" s="49">
        <v>0</v>
      </c>
      <c r="AB138" s="70">
        <v>138</v>
      </c>
      <c r="AC13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8" s="71"/>
      <c r="AE138" s="77">
        <v>122</v>
      </c>
      <c r="AF138" s="77">
        <v>104</v>
      </c>
      <c r="AG138" s="77">
        <v>10252</v>
      </c>
      <c r="AH138" s="77">
        <v>6180</v>
      </c>
      <c r="AI138" s="77"/>
      <c r="AJ138" s="77" t="s">
        <v>2427</v>
      </c>
      <c r="AK138" s="77" t="s">
        <v>2741</v>
      </c>
      <c r="AL138" s="77"/>
      <c r="AM138" s="77"/>
      <c r="AN138" s="79">
        <v>42755.76608796296</v>
      </c>
      <c r="AO138" s="77" t="s">
        <v>3485</v>
      </c>
      <c r="AP138" s="82" t="s">
        <v>3621</v>
      </c>
      <c r="AQ138" s="77" t="s">
        <v>66</v>
      </c>
      <c r="AR138" s="48"/>
      <c r="AS138" s="48"/>
      <c r="AT138" s="48"/>
      <c r="AU138" s="48"/>
      <c r="AV138" s="48"/>
      <c r="AW138" s="48"/>
      <c r="AX138" s="103" t="s">
        <v>4554</v>
      </c>
      <c r="AY138" s="103" t="s">
        <v>4554</v>
      </c>
      <c r="AZ138" s="103" t="s">
        <v>4810</v>
      </c>
      <c r="BA138" s="103" t="s">
        <v>4810</v>
      </c>
      <c r="BB138" s="2"/>
      <c r="BC138" s="3"/>
      <c r="BD138" s="3"/>
      <c r="BE138" s="3"/>
      <c r="BF138" s="3"/>
    </row>
    <row r="139" spans="1:58" ht="34.05" customHeight="1">
      <c r="A139" s="63" t="s">
        <v>276</v>
      </c>
      <c r="C139" s="64"/>
      <c r="D139" s="64"/>
      <c r="E139" s="65"/>
      <c r="F139" s="67"/>
      <c r="G139" s="99" t="s">
        <v>3185</v>
      </c>
      <c r="H139" s="64"/>
      <c r="I139" s="68"/>
      <c r="J139" s="69"/>
      <c r="K139" s="69"/>
      <c r="L139" s="68" t="s">
        <v>4066</v>
      </c>
      <c r="M139" s="72"/>
      <c r="N139" s="73">
        <v>5394.48828125</v>
      </c>
      <c r="O139" s="73">
        <v>7585.06396484375</v>
      </c>
      <c r="P139" s="74"/>
      <c r="Q139" s="75"/>
      <c r="R139" s="75"/>
      <c r="S139" s="85"/>
      <c r="T139" s="48">
        <v>0</v>
      </c>
      <c r="U139" s="48">
        <v>1</v>
      </c>
      <c r="V139" s="49">
        <v>0</v>
      </c>
      <c r="W139" s="49">
        <v>0.000803</v>
      </c>
      <c r="X139" s="49">
        <v>0.000501</v>
      </c>
      <c r="Y139" s="49">
        <v>0.46756</v>
      </c>
      <c r="Z139" s="49">
        <v>0</v>
      </c>
      <c r="AA139" s="49">
        <v>0</v>
      </c>
      <c r="AB139" s="70">
        <v>139</v>
      </c>
      <c r="AC13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39" s="71"/>
      <c r="AE139" s="77">
        <v>480</v>
      </c>
      <c r="AF139" s="77">
        <v>428</v>
      </c>
      <c r="AG139" s="77">
        <v>17348</v>
      </c>
      <c r="AH139" s="77">
        <v>29391</v>
      </c>
      <c r="AI139" s="77"/>
      <c r="AJ139" s="77" t="s">
        <v>2428</v>
      </c>
      <c r="AK139" s="77"/>
      <c r="AL139" s="77"/>
      <c r="AM139" s="77"/>
      <c r="AN139" s="79">
        <v>42925.79299768519</v>
      </c>
      <c r="AO139" s="77" t="s">
        <v>3485</v>
      </c>
      <c r="AP139" s="82" t="s">
        <v>3622</v>
      </c>
      <c r="AQ139" s="77" t="s">
        <v>66</v>
      </c>
      <c r="AR139" s="48"/>
      <c r="AS139" s="48"/>
      <c r="AT139" s="48"/>
      <c r="AU139" s="48"/>
      <c r="AV139" s="48" t="s">
        <v>1193</v>
      </c>
      <c r="AW139" s="48" t="s">
        <v>1193</v>
      </c>
      <c r="AX139" s="103" t="s">
        <v>4555</v>
      </c>
      <c r="AY139" s="103" t="s">
        <v>4555</v>
      </c>
      <c r="AZ139" s="103" t="s">
        <v>4814</v>
      </c>
      <c r="BA139" s="103" t="s">
        <v>4814</v>
      </c>
      <c r="BB139" s="2"/>
      <c r="BC139" s="3"/>
      <c r="BD139" s="3"/>
      <c r="BE139" s="3"/>
      <c r="BF139" s="3"/>
    </row>
    <row r="140" spans="1:58" ht="34.05" customHeight="1">
      <c r="A140" s="63" t="s">
        <v>470</v>
      </c>
      <c r="C140" s="64"/>
      <c r="D140" s="64"/>
      <c r="E140" s="65"/>
      <c r="F140" s="67"/>
      <c r="G140" s="99" t="s">
        <v>3186</v>
      </c>
      <c r="H140" s="64"/>
      <c r="I140" s="68"/>
      <c r="J140" s="69"/>
      <c r="K140" s="69"/>
      <c r="L140" s="68" t="s">
        <v>4067</v>
      </c>
      <c r="M140" s="72"/>
      <c r="N140" s="73">
        <v>5429.60400390625</v>
      </c>
      <c r="O140" s="73">
        <v>7298.337890625</v>
      </c>
      <c r="P140" s="74"/>
      <c r="Q140" s="75"/>
      <c r="R140" s="75"/>
      <c r="S140" s="85"/>
      <c r="T140" s="48">
        <v>12</v>
      </c>
      <c r="U140" s="48">
        <v>1</v>
      </c>
      <c r="V140" s="49">
        <v>7399.034399</v>
      </c>
      <c r="W140" s="49">
        <v>0.001007</v>
      </c>
      <c r="X140" s="49">
        <v>0.004176</v>
      </c>
      <c r="Y140" s="49">
        <v>4.483199</v>
      </c>
      <c r="Z140" s="49">
        <v>0</v>
      </c>
      <c r="AA140" s="49">
        <v>0</v>
      </c>
      <c r="AB140" s="70">
        <v>140</v>
      </c>
      <c r="AC14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0" s="71"/>
      <c r="AE140" s="77">
        <v>2624</v>
      </c>
      <c r="AF140" s="77">
        <v>443104</v>
      </c>
      <c r="AG140" s="77">
        <v>138700</v>
      </c>
      <c r="AH140" s="77">
        <v>5608</v>
      </c>
      <c r="AI140" s="77"/>
      <c r="AJ140" s="77" t="s">
        <v>2429</v>
      </c>
      <c r="AK140" s="77" t="s">
        <v>2709</v>
      </c>
      <c r="AL140" s="82" t="s">
        <v>2922</v>
      </c>
      <c r="AM140" s="77"/>
      <c r="AN140" s="79">
        <v>39539.317025462966</v>
      </c>
      <c r="AO140" s="77" t="s">
        <v>3485</v>
      </c>
      <c r="AP140" s="82" t="s">
        <v>3623</v>
      </c>
      <c r="AQ140" s="77" t="s">
        <v>66</v>
      </c>
      <c r="AR140" s="48" t="s">
        <v>4442</v>
      </c>
      <c r="AS140" s="48" t="s">
        <v>4442</v>
      </c>
      <c r="AT140" s="48" t="s">
        <v>1169</v>
      </c>
      <c r="AU140" s="48" t="s">
        <v>1169</v>
      </c>
      <c r="AV140" s="48" t="s">
        <v>4472</v>
      </c>
      <c r="AW140" s="48" t="s">
        <v>4472</v>
      </c>
      <c r="AX140" s="103" t="s">
        <v>4556</v>
      </c>
      <c r="AY140" s="103" t="s">
        <v>4718</v>
      </c>
      <c r="AZ140" s="103" t="s">
        <v>4815</v>
      </c>
      <c r="BA140" s="103" t="s">
        <v>4815</v>
      </c>
      <c r="BB140" s="2"/>
      <c r="BC140" s="3"/>
      <c r="BD140" s="3"/>
      <c r="BE140" s="3"/>
      <c r="BF140" s="3"/>
    </row>
    <row r="141" spans="1:58" ht="34.05" customHeight="1">
      <c r="A141" s="63" t="s">
        <v>277</v>
      </c>
      <c r="C141" s="64"/>
      <c r="D141" s="64"/>
      <c r="E141" s="65"/>
      <c r="F141" s="67"/>
      <c r="G141" s="99" t="s">
        <v>3187</v>
      </c>
      <c r="H141" s="64"/>
      <c r="I141" s="68"/>
      <c r="J141" s="69"/>
      <c r="K141" s="69"/>
      <c r="L141" s="68" t="s">
        <v>4068</v>
      </c>
      <c r="M141" s="72"/>
      <c r="N141" s="73">
        <v>4925.84521484375</v>
      </c>
      <c r="O141" s="73">
        <v>7340.7490234375</v>
      </c>
      <c r="P141" s="74"/>
      <c r="Q141" s="75"/>
      <c r="R141" s="75"/>
      <c r="S141" s="85"/>
      <c r="T141" s="48">
        <v>0</v>
      </c>
      <c r="U141" s="48">
        <v>1</v>
      </c>
      <c r="V141" s="49">
        <v>0</v>
      </c>
      <c r="W141" s="49">
        <v>0.000803</v>
      </c>
      <c r="X141" s="49">
        <v>0.000501</v>
      </c>
      <c r="Y141" s="49">
        <v>0.46756</v>
      </c>
      <c r="Z141" s="49">
        <v>0</v>
      </c>
      <c r="AA141" s="49">
        <v>0</v>
      </c>
      <c r="AB141" s="70">
        <v>141</v>
      </c>
      <c r="AC14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1" s="71"/>
      <c r="AE141" s="77">
        <v>3236</v>
      </c>
      <c r="AF141" s="77">
        <v>1062</v>
      </c>
      <c r="AG141" s="77">
        <v>51190</v>
      </c>
      <c r="AH141" s="77">
        <v>9327</v>
      </c>
      <c r="AI141" s="77"/>
      <c r="AJ141" s="77" t="s">
        <v>2430</v>
      </c>
      <c r="AK141" s="77" t="s">
        <v>2754</v>
      </c>
      <c r="AL141" s="82" t="s">
        <v>2923</v>
      </c>
      <c r="AM141" s="77"/>
      <c r="AN141" s="79">
        <v>40192.60418981482</v>
      </c>
      <c r="AO141" s="77" t="s">
        <v>3485</v>
      </c>
      <c r="AP141" s="82" t="s">
        <v>3624</v>
      </c>
      <c r="AQ141" s="77" t="s">
        <v>66</v>
      </c>
      <c r="AR141" s="48"/>
      <c r="AS141" s="48"/>
      <c r="AT141" s="48"/>
      <c r="AU141" s="48"/>
      <c r="AV141" s="48" t="s">
        <v>1193</v>
      </c>
      <c r="AW141" s="48" t="s">
        <v>1193</v>
      </c>
      <c r="AX141" s="103" t="s">
        <v>4555</v>
      </c>
      <c r="AY141" s="103" t="s">
        <v>4555</v>
      </c>
      <c r="AZ141" s="103" t="s">
        <v>4814</v>
      </c>
      <c r="BA141" s="103" t="s">
        <v>4814</v>
      </c>
      <c r="BB141" s="2"/>
      <c r="BC141" s="3"/>
      <c r="BD141" s="3"/>
      <c r="BE141" s="3"/>
      <c r="BF141" s="3"/>
    </row>
    <row r="142" spans="1:58" ht="34.05" customHeight="1">
      <c r="A142" s="63" t="s">
        <v>278</v>
      </c>
      <c r="C142" s="64"/>
      <c r="D142" s="64"/>
      <c r="E142" s="65"/>
      <c r="F142" s="67"/>
      <c r="G142" s="99" t="s">
        <v>3188</v>
      </c>
      <c r="H142" s="64"/>
      <c r="I142" s="68"/>
      <c r="J142" s="69"/>
      <c r="K142" s="69"/>
      <c r="L142" s="68" t="s">
        <v>4069</v>
      </c>
      <c r="M142" s="72"/>
      <c r="N142" s="73">
        <v>5986.44873046875</v>
      </c>
      <c r="O142" s="73">
        <v>7489.216796875</v>
      </c>
      <c r="P142" s="74"/>
      <c r="Q142" s="75"/>
      <c r="R142" s="75"/>
      <c r="S142" s="85"/>
      <c r="T142" s="48">
        <v>0</v>
      </c>
      <c r="U142" s="48">
        <v>1</v>
      </c>
      <c r="V142" s="49">
        <v>0</v>
      </c>
      <c r="W142" s="49">
        <v>0.000803</v>
      </c>
      <c r="X142" s="49">
        <v>0.000501</v>
      </c>
      <c r="Y142" s="49">
        <v>0.46756</v>
      </c>
      <c r="Z142" s="49">
        <v>0</v>
      </c>
      <c r="AA142" s="49">
        <v>0</v>
      </c>
      <c r="AB142" s="70">
        <v>142</v>
      </c>
      <c r="AC14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2" s="71"/>
      <c r="AE142" s="77">
        <v>336</v>
      </c>
      <c r="AF142" s="77">
        <v>323</v>
      </c>
      <c r="AG142" s="77">
        <v>36008</v>
      </c>
      <c r="AH142" s="77">
        <v>50378</v>
      </c>
      <c r="AI142" s="77"/>
      <c r="AJ142" s="77" t="s">
        <v>2431</v>
      </c>
      <c r="AK142" s="77" t="s">
        <v>2741</v>
      </c>
      <c r="AL142" s="77"/>
      <c r="AM142" s="77"/>
      <c r="AN142" s="79">
        <v>43751.265185185184</v>
      </c>
      <c r="AO142" s="77" t="s">
        <v>3485</v>
      </c>
      <c r="AP142" s="82" t="s">
        <v>3625</v>
      </c>
      <c r="AQ142" s="77" t="s">
        <v>66</v>
      </c>
      <c r="AR142" s="48"/>
      <c r="AS142" s="48"/>
      <c r="AT142" s="48"/>
      <c r="AU142" s="48"/>
      <c r="AV142" s="48" t="s">
        <v>1193</v>
      </c>
      <c r="AW142" s="48" t="s">
        <v>1193</v>
      </c>
      <c r="AX142" s="103" t="s">
        <v>4555</v>
      </c>
      <c r="AY142" s="103" t="s">
        <v>4555</v>
      </c>
      <c r="AZ142" s="103" t="s">
        <v>4814</v>
      </c>
      <c r="BA142" s="103" t="s">
        <v>4814</v>
      </c>
      <c r="BB142" s="2"/>
      <c r="BC142" s="3"/>
      <c r="BD142" s="3"/>
      <c r="BE142" s="3"/>
      <c r="BF142" s="3"/>
    </row>
    <row r="143" spans="1:58" ht="34.05" customHeight="1">
      <c r="A143" s="63" t="s">
        <v>279</v>
      </c>
      <c r="C143" s="64"/>
      <c r="D143" s="64"/>
      <c r="E143" s="65"/>
      <c r="F143" s="67"/>
      <c r="G143" s="99" t="s">
        <v>3189</v>
      </c>
      <c r="H143" s="64"/>
      <c r="I143" s="68"/>
      <c r="J143" s="69"/>
      <c r="K143" s="69"/>
      <c r="L143" s="68" t="s">
        <v>4070</v>
      </c>
      <c r="M143" s="72"/>
      <c r="N143" s="73">
        <v>1301.8201904296875</v>
      </c>
      <c r="O143" s="73">
        <v>9360.9111328125</v>
      </c>
      <c r="P143" s="74"/>
      <c r="Q143" s="75"/>
      <c r="R143" s="75"/>
      <c r="S143" s="85"/>
      <c r="T143" s="48">
        <v>0</v>
      </c>
      <c r="U143" s="48">
        <v>1</v>
      </c>
      <c r="V143" s="49">
        <v>0</v>
      </c>
      <c r="W143" s="49">
        <v>0.000812</v>
      </c>
      <c r="X143" s="49">
        <v>0.003491</v>
      </c>
      <c r="Y143" s="49">
        <v>0.407401</v>
      </c>
      <c r="Z143" s="49">
        <v>0</v>
      </c>
      <c r="AA143" s="49">
        <v>0</v>
      </c>
      <c r="AB143" s="70">
        <v>143</v>
      </c>
      <c r="AC14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3" s="71"/>
      <c r="AE143" s="77">
        <v>1206</v>
      </c>
      <c r="AF143" s="77">
        <v>188</v>
      </c>
      <c r="AG143" s="77">
        <v>2925</v>
      </c>
      <c r="AH143" s="77">
        <v>1727</v>
      </c>
      <c r="AI143" s="77"/>
      <c r="AJ143" s="77" t="s">
        <v>2432</v>
      </c>
      <c r="AK143" s="77" t="s">
        <v>2755</v>
      </c>
      <c r="AL143" s="77"/>
      <c r="AM143" s="77"/>
      <c r="AN143" s="79">
        <v>43801.49959490741</v>
      </c>
      <c r="AO143" s="77" t="s">
        <v>3485</v>
      </c>
      <c r="AP143" s="82" t="s">
        <v>3626</v>
      </c>
      <c r="AQ143" s="77" t="s">
        <v>66</v>
      </c>
      <c r="AR143" s="48"/>
      <c r="AS143" s="48"/>
      <c r="AT143" s="48"/>
      <c r="AU143" s="48"/>
      <c r="AV143" s="48"/>
      <c r="AW143" s="48"/>
      <c r="AX143" s="103" t="s">
        <v>4554</v>
      </c>
      <c r="AY143" s="103" t="s">
        <v>4554</v>
      </c>
      <c r="AZ143" s="103" t="s">
        <v>4810</v>
      </c>
      <c r="BA143" s="103" t="s">
        <v>4810</v>
      </c>
      <c r="BB143" s="2"/>
      <c r="BC143" s="3"/>
      <c r="BD143" s="3"/>
      <c r="BE143" s="3"/>
      <c r="BF143" s="3"/>
    </row>
    <row r="144" spans="1:58" ht="34.05" customHeight="1">
      <c r="A144" s="63" t="s">
        <v>280</v>
      </c>
      <c r="C144" s="64"/>
      <c r="D144" s="64"/>
      <c r="E144" s="65"/>
      <c r="F144" s="67"/>
      <c r="G144" s="99" t="s">
        <v>3190</v>
      </c>
      <c r="H144" s="64"/>
      <c r="I144" s="68"/>
      <c r="J144" s="69"/>
      <c r="K144" s="69"/>
      <c r="L144" s="68" t="s">
        <v>4071</v>
      </c>
      <c r="M144" s="72"/>
      <c r="N144" s="73">
        <v>3150.530517578125</v>
      </c>
      <c r="O144" s="73">
        <v>4332.466796875</v>
      </c>
      <c r="P144" s="74"/>
      <c r="Q144" s="75"/>
      <c r="R144" s="75"/>
      <c r="S144" s="85"/>
      <c r="T144" s="48">
        <v>1</v>
      </c>
      <c r="U144" s="48">
        <v>1</v>
      </c>
      <c r="V144" s="49">
        <v>0</v>
      </c>
      <c r="W144" s="49">
        <v>0.000785</v>
      </c>
      <c r="X144" s="49">
        <v>0.000593</v>
      </c>
      <c r="Y144" s="49">
        <v>0.742748</v>
      </c>
      <c r="Z144" s="49">
        <v>0.5</v>
      </c>
      <c r="AA144" s="49">
        <v>0</v>
      </c>
      <c r="AB144" s="70">
        <v>144</v>
      </c>
      <c r="AC14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4" s="71"/>
      <c r="AE144" s="77">
        <v>930</v>
      </c>
      <c r="AF144" s="77">
        <v>1154</v>
      </c>
      <c r="AG144" s="77">
        <v>6225</v>
      </c>
      <c r="AH144" s="77">
        <v>18382</v>
      </c>
      <c r="AI144" s="77"/>
      <c r="AJ144" s="77" t="s">
        <v>2433</v>
      </c>
      <c r="AK144" s="77" t="s">
        <v>2697</v>
      </c>
      <c r="AL144" s="77"/>
      <c r="AM144" s="77"/>
      <c r="AN144" s="79">
        <v>41303.91981481481</v>
      </c>
      <c r="AO144" s="77" t="s">
        <v>3485</v>
      </c>
      <c r="AP144" s="82" t="s">
        <v>3627</v>
      </c>
      <c r="AQ144" s="77" t="s">
        <v>66</v>
      </c>
      <c r="AR144" s="48" t="s">
        <v>989</v>
      </c>
      <c r="AS144" s="48" t="s">
        <v>989</v>
      </c>
      <c r="AT144" s="48" t="s">
        <v>1169</v>
      </c>
      <c r="AU144" s="48" t="s">
        <v>1169</v>
      </c>
      <c r="AV144" s="48" t="s">
        <v>1194</v>
      </c>
      <c r="AW144" s="48" t="s">
        <v>1194</v>
      </c>
      <c r="AX144" s="103" t="s">
        <v>4557</v>
      </c>
      <c r="AY144" s="103" t="s">
        <v>4557</v>
      </c>
      <c r="AZ144" s="103" t="s">
        <v>4816</v>
      </c>
      <c r="BA144" s="103" t="s">
        <v>4816</v>
      </c>
      <c r="BB144" s="2"/>
      <c r="BC144" s="3"/>
      <c r="BD144" s="3"/>
      <c r="BE144" s="3"/>
      <c r="BF144" s="3"/>
    </row>
    <row r="145" spans="1:58" ht="34.05" customHeight="1">
      <c r="A145" s="63" t="s">
        <v>281</v>
      </c>
      <c r="C145" s="64"/>
      <c r="D145" s="64"/>
      <c r="E145" s="65"/>
      <c r="F145" s="67"/>
      <c r="G145" s="99" t="s">
        <v>3191</v>
      </c>
      <c r="H145" s="64"/>
      <c r="I145" s="68"/>
      <c r="J145" s="69"/>
      <c r="K145" s="69"/>
      <c r="L145" s="68" t="s">
        <v>4072</v>
      </c>
      <c r="M145" s="72"/>
      <c r="N145" s="73">
        <v>3288.717041015625</v>
      </c>
      <c r="O145" s="73">
        <v>4393.908203125</v>
      </c>
      <c r="P145" s="74"/>
      <c r="Q145" s="75"/>
      <c r="R145" s="75"/>
      <c r="S145" s="85"/>
      <c r="T145" s="48">
        <v>0</v>
      </c>
      <c r="U145" s="48">
        <v>2</v>
      </c>
      <c r="V145" s="49">
        <v>0</v>
      </c>
      <c r="W145" s="49">
        <v>0.000785</v>
      </c>
      <c r="X145" s="49">
        <v>0.000593</v>
      </c>
      <c r="Y145" s="49">
        <v>0.742748</v>
      </c>
      <c r="Z145" s="49">
        <v>0.5</v>
      </c>
      <c r="AA145" s="49">
        <v>0</v>
      </c>
      <c r="AB145" s="70">
        <v>145</v>
      </c>
      <c r="AC14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5" s="71"/>
      <c r="AE145" s="77">
        <v>1307</v>
      </c>
      <c r="AF145" s="77">
        <v>409</v>
      </c>
      <c r="AG145" s="77">
        <v>57327</v>
      </c>
      <c r="AH145" s="77">
        <v>50850</v>
      </c>
      <c r="AI145" s="77"/>
      <c r="AJ145" s="77" t="s">
        <v>2434</v>
      </c>
      <c r="AK145" s="77"/>
      <c r="AL145" s="77"/>
      <c r="AM145" s="77"/>
      <c r="AN145" s="79">
        <v>41482.693125</v>
      </c>
      <c r="AO145" s="77" t="s">
        <v>3485</v>
      </c>
      <c r="AP145" s="82" t="s">
        <v>3628</v>
      </c>
      <c r="AQ145" s="77" t="s">
        <v>66</v>
      </c>
      <c r="AR145" s="48"/>
      <c r="AS145" s="48"/>
      <c r="AT145" s="48"/>
      <c r="AU145" s="48"/>
      <c r="AV145" s="48" t="s">
        <v>1194</v>
      </c>
      <c r="AW145" s="48" t="s">
        <v>1194</v>
      </c>
      <c r="AX145" s="103" t="s">
        <v>4558</v>
      </c>
      <c r="AY145" s="103" t="s">
        <v>4558</v>
      </c>
      <c r="AZ145" s="103" t="s">
        <v>4817</v>
      </c>
      <c r="BA145" s="103" t="s">
        <v>4817</v>
      </c>
      <c r="BB145" s="2"/>
      <c r="BC145" s="3"/>
      <c r="BD145" s="3"/>
      <c r="BE145" s="3"/>
      <c r="BF145" s="3"/>
    </row>
    <row r="146" spans="1:58" ht="34.05" customHeight="1">
      <c r="A146" s="63" t="s">
        <v>282</v>
      </c>
      <c r="C146" s="64"/>
      <c r="D146" s="64"/>
      <c r="E146" s="65"/>
      <c r="F146" s="67"/>
      <c r="G146" s="99" t="s">
        <v>3192</v>
      </c>
      <c r="H146" s="64"/>
      <c r="I146" s="68"/>
      <c r="J146" s="69"/>
      <c r="K146" s="69"/>
      <c r="L146" s="68" t="s">
        <v>4073</v>
      </c>
      <c r="M146" s="72"/>
      <c r="N146" s="73">
        <v>5639.27685546875</v>
      </c>
      <c r="O146" s="73">
        <v>7060.87353515625</v>
      </c>
      <c r="P146" s="74"/>
      <c r="Q146" s="75"/>
      <c r="R146" s="75"/>
      <c r="S146" s="85"/>
      <c r="T146" s="48">
        <v>0</v>
      </c>
      <c r="U146" s="48">
        <v>1</v>
      </c>
      <c r="V146" s="49">
        <v>0</v>
      </c>
      <c r="W146" s="49">
        <v>0.000803</v>
      </c>
      <c r="X146" s="49">
        <v>0.000501</v>
      </c>
      <c r="Y146" s="49">
        <v>0.46756</v>
      </c>
      <c r="Z146" s="49">
        <v>0</v>
      </c>
      <c r="AA146" s="49">
        <v>0</v>
      </c>
      <c r="AB146" s="70">
        <v>146</v>
      </c>
      <c r="AC14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6" s="71"/>
      <c r="AE146" s="77">
        <v>1376</v>
      </c>
      <c r="AF146" s="77">
        <v>3613</v>
      </c>
      <c r="AG146" s="77">
        <v>58702</v>
      </c>
      <c r="AH146" s="77">
        <v>27755</v>
      </c>
      <c r="AI146" s="77"/>
      <c r="AJ146" s="77" t="s">
        <v>2435</v>
      </c>
      <c r="AK146" s="77" t="s">
        <v>2692</v>
      </c>
      <c r="AL146" s="82" t="s">
        <v>2924</v>
      </c>
      <c r="AM146" s="77"/>
      <c r="AN146" s="79">
        <v>40949.67221064815</v>
      </c>
      <c r="AO146" s="77" t="s">
        <v>3485</v>
      </c>
      <c r="AP146" s="82" t="s">
        <v>3629</v>
      </c>
      <c r="AQ146" s="77" t="s">
        <v>66</v>
      </c>
      <c r="AR146" s="48"/>
      <c r="AS146" s="48"/>
      <c r="AT146" s="48"/>
      <c r="AU146" s="48"/>
      <c r="AV146" s="48" t="s">
        <v>1195</v>
      </c>
      <c r="AW146" s="48" t="s">
        <v>1195</v>
      </c>
      <c r="AX146" s="103" t="s">
        <v>4559</v>
      </c>
      <c r="AY146" s="103" t="s">
        <v>4559</v>
      </c>
      <c r="AZ146" s="103" t="s">
        <v>4818</v>
      </c>
      <c r="BA146" s="103" t="s">
        <v>4818</v>
      </c>
      <c r="BB146" s="2"/>
      <c r="BC146" s="3"/>
      <c r="BD146" s="3"/>
      <c r="BE146" s="3"/>
      <c r="BF146" s="3"/>
    </row>
    <row r="147" spans="1:58" ht="34.05" customHeight="1">
      <c r="A147" s="63" t="s">
        <v>283</v>
      </c>
      <c r="C147" s="64"/>
      <c r="D147" s="64"/>
      <c r="E147" s="65"/>
      <c r="F147" s="67"/>
      <c r="G147" s="99" t="s">
        <v>3193</v>
      </c>
      <c r="H147" s="64"/>
      <c r="I147" s="68"/>
      <c r="J147" s="69"/>
      <c r="K147" s="69"/>
      <c r="L147" s="68" t="s">
        <v>4074</v>
      </c>
      <c r="M147" s="72"/>
      <c r="N147" s="73">
        <v>7737.3212890625</v>
      </c>
      <c r="O147" s="73">
        <v>4834.22705078125</v>
      </c>
      <c r="P147" s="74"/>
      <c r="Q147" s="75"/>
      <c r="R147" s="75"/>
      <c r="S147" s="85"/>
      <c r="T147" s="48">
        <v>2</v>
      </c>
      <c r="U147" s="48">
        <v>1</v>
      </c>
      <c r="V147" s="49">
        <v>0</v>
      </c>
      <c r="W147" s="49">
        <v>1</v>
      </c>
      <c r="X147" s="49">
        <v>0</v>
      </c>
      <c r="Y147" s="49">
        <v>1.298244</v>
      </c>
      <c r="Z147" s="49">
        <v>0</v>
      </c>
      <c r="AA147" s="49">
        <v>0</v>
      </c>
      <c r="AB147" s="70">
        <v>147</v>
      </c>
      <c r="AC14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7" s="71"/>
      <c r="AE147" s="77">
        <v>57</v>
      </c>
      <c r="AF147" s="77">
        <v>168</v>
      </c>
      <c r="AG147" s="77">
        <v>93</v>
      </c>
      <c r="AH147" s="77">
        <v>26</v>
      </c>
      <c r="AI147" s="77"/>
      <c r="AJ147" s="77" t="s">
        <v>2436</v>
      </c>
      <c r="AK147" s="77"/>
      <c r="AL147" s="82" t="s">
        <v>2925</v>
      </c>
      <c r="AM147" s="77"/>
      <c r="AN147" s="79">
        <v>44273.433912037035</v>
      </c>
      <c r="AO147" s="77" t="s">
        <v>3485</v>
      </c>
      <c r="AP147" s="82" t="s">
        <v>3630</v>
      </c>
      <c r="AQ147" s="77" t="s">
        <v>66</v>
      </c>
      <c r="AR147" s="48" t="s">
        <v>990</v>
      </c>
      <c r="AS147" s="48" t="s">
        <v>990</v>
      </c>
      <c r="AT147" s="48" t="s">
        <v>1175</v>
      </c>
      <c r="AU147" s="48" t="s">
        <v>1175</v>
      </c>
      <c r="AV147" s="48"/>
      <c r="AW147" s="48"/>
      <c r="AX147" s="103" t="s">
        <v>4560</v>
      </c>
      <c r="AY147" s="103" t="s">
        <v>4560</v>
      </c>
      <c r="AZ147" s="103" t="s">
        <v>4819</v>
      </c>
      <c r="BA147" s="103" t="s">
        <v>4819</v>
      </c>
      <c r="BB147" s="2"/>
      <c r="BC147" s="3"/>
      <c r="BD147" s="3"/>
      <c r="BE147" s="3"/>
      <c r="BF147" s="3"/>
    </row>
    <row r="148" spans="1:58" ht="34.05" customHeight="1">
      <c r="A148" s="63" t="s">
        <v>284</v>
      </c>
      <c r="C148" s="64"/>
      <c r="D148" s="64"/>
      <c r="E148" s="65"/>
      <c r="F148" s="67"/>
      <c r="G148" s="99" t="s">
        <v>3194</v>
      </c>
      <c r="H148" s="64"/>
      <c r="I148" s="68"/>
      <c r="J148" s="69"/>
      <c r="K148" s="69"/>
      <c r="L148" s="68" t="s">
        <v>4075</v>
      </c>
      <c r="M148" s="72"/>
      <c r="N148" s="73">
        <v>8124.1875</v>
      </c>
      <c r="O148" s="73">
        <v>5350.70458984375</v>
      </c>
      <c r="P148" s="74"/>
      <c r="Q148" s="75"/>
      <c r="R148" s="75"/>
      <c r="S148" s="85"/>
      <c r="T148" s="48">
        <v>0</v>
      </c>
      <c r="U148" s="48">
        <v>1</v>
      </c>
      <c r="V148" s="49">
        <v>0</v>
      </c>
      <c r="W148" s="49">
        <v>1</v>
      </c>
      <c r="X148" s="49">
        <v>0</v>
      </c>
      <c r="Y148" s="49">
        <v>0.701754</v>
      </c>
      <c r="Z148" s="49">
        <v>0</v>
      </c>
      <c r="AA148" s="49">
        <v>0</v>
      </c>
      <c r="AB148" s="70">
        <v>148</v>
      </c>
      <c r="AC14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8" s="71"/>
      <c r="AE148" s="77">
        <v>51</v>
      </c>
      <c r="AF148" s="77">
        <v>36</v>
      </c>
      <c r="AG148" s="77">
        <v>5048</v>
      </c>
      <c r="AH148" s="77">
        <v>1752</v>
      </c>
      <c r="AI148" s="77"/>
      <c r="AJ148" s="77" t="s">
        <v>2437</v>
      </c>
      <c r="AK148" s="77"/>
      <c r="AL148" s="77"/>
      <c r="AM148" s="77"/>
      <c r="AN148" s="79">
        <v>39970.70111111111</v>
      </c>
      <c r="AO148" s="77" t="s">
        <v>3485</v>
      </c>
      <c r="AP148" s="82" t="s">
        <v>3631</v>
      </c>
      <c r="AQ148" s="77" t="s">
        <v>66</v>
      </c>
      <c r="AR148" s="48" t="s">
        <v>991</v>
      </c>
      <c r="AS148" s="48" t="s">
        <v>991</v>
      </c>
      <c r="AT148" s="48" t="s">
        <v>1176</v>
      </c>
      <c r="AU148" s="48" t="s">
        <v>1176</v>
      </c>
      <c r="AV148" s="48"/>
      <c r="AW148" s="48"/>
      <c r="AX148" s="103" t="s">
        <v>4561</v>
      </c>
      <c r="AY148" s="103" t="s">
        <v>4561</v>
      </c>
      <c r="AZ148" s="103" t="s">
        <v>4820</v>
      </c>
      <c r="BA148" s="103" t="s">
        <v>4820</v>
      </c>
      <c r="BB148" s="2"/>
      <c r="BC148" s="3"/>
      <c r="BD148" s="3"/>
      <c r="BE148" s="3"/>
      <c r="BF148" s="3"/>
    </row>
    <row r="149" spans="1:58" ht="34.05" customHeight="1">
      <c r="A149" s="63" t="s">
        <v>285</v>
      </c>
      <c r="C149" s="64"/>
      <c r="D149" s="64"/>
      <c r="E149" s="65"/>
      <c r="F149" s="67"/>
      <c r="G149" s="99" t="s">
        <v>3195</v>
      </c>
      <c r="H149" s="64"/>
      <c r="I149" s="68"/>
      <c r="J149" s="69"/>
      <c r="K149" s="69"/>
      <c r="L149" s="68" t="s">
        <v>4076</v>
      </c>
      <c r="M149" s="72"/>
      <c r="N149" s="73">
        <v>688.6663818359375</v>
      </c>
      <c r="O149" s="73">
        <v>2447.5625</v>
      </c>
      <c r="P149" s="74"/>
      <c r="Q149" s="75"/>
      <c r="R149" s="75"/>
      <c r="S149" s="85"/>
      <c r="T149" s="48">
        <v>0</v>
      </c>
      <c r="U149" s="48">
        <v>2</v>
      </c>
      <c r="V149" s="49">
        <v>0</v>
      </c>
      <c r="W149" s="49">
        <v>0.000769</v>
      </c>
      <c r="X149" s="49">
        <v>0.003198</v>
      </c>
      <c r="Y149" s="49">
        <v>0.584734</v>
      </c>
      <c r="Z149" s="49">
        <v>1</v>
      </c>
      <c r="AA149" s="49">
        <v>0</v>
      </c>
      <c r="AB149" s="70">
        <v>149</v>
      </c>
      <c r="AC14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49" s="71"/>
      <c r="AE149" s="77">
        <v>134</v>
      </c>
      <c r="AF149" s="77">
        <v>144</v>
      </c>
      <c r="AG149" s="77">
        <v>1606</v>
      </c>
      <c r="AH149" s="77">
        <v>4182</v>
      </c>
      <c r="AI149" s="77"/>
      <c r="AJ149" s="77" t="s">
        <v>2438</v>
      </c>
      <c r="AK149" s="77" t="s">
        <v>2691</v>
      </c>
      <c r="AL149" s="77"/>
      <c r="AM149" s="77"/>
      <c r="AN149" s="79">
        <v>43440.892962962964</v>
      </c>
      <c r="AO149" s="77" t="s">
        <v>3485</v>
      </c>
      <c r="AP149" s="82" t="s">
        <v>3632</v>
      </c>
      <c r="AQ149" s="77" t="s">
        <v>66</v>
      </c>
      <c r="AR149" s="48"/>
      <c r="AS149" s="48"/>
      <c r="AT149" s="48"/>
      <c r="AU149" s="48"/>
      <c r="AV149" s="48"/>
      <c r="AW149" s="48"/>
      <c r="AX149" s="103" t="s">
        <v>4538</v>
      </c>
      <c r="AY149" s="103" t="s">
        <v>4538</v>
      </c>
      <c r="AZ149" s="103" t="s">
        <v>4799</v>
      </c>
      <c r="BA149" s="103" t="s">
        <v>4799</v>
      </c>
      <c r="BB149" s="2"/>
      <c r="BC149" s="3"/>
      <c r="BD149" s="3"/>
      <c r="BE149" s="3"/>
      <c r="BF149" s="3"/>
    </row>
    <row r="150" spans="1:58" ht="34.05" customHeight="1">
      <c r="A150" s="63" t="s">
        <v>286</v>
      </c>
      <c r="C150" s="64"/>
      <c r="D150" s="64"/>
      <c r="E150" s="65"/>
      <c r="F150" s="67"/>
      <c r="G150" s="99" t="s">
        <v>3196</v>
      </c>
      <c r="H150" s="64"/>
      <c r="I150" s="68"/>
      <c r="J150" s="69"/>
      <c r="K150" s="69"/>
      <c r="L150" s="68" t="s">
        <v>4077</v>
      </c>
      <c r="M150" s="72"/>
      <c r="N150" s="73">
        <v>1561.9493408203125</v>
      </c>
      <c r="O150" s="73">
        <v>9176.8056640625</v>
      </c>
      <c r="P150" s="74"/>
      <c r="Q150" s="75"/>
      <c r="R150" s="75"/>
      <c r="S150" s="85"/>
      <c r="T150" s="48">
        <v>0</v>
      </c>
      <c r="U150" s="48">
        <v>1</v>
      </c>
      <c r="V150" s="49">
        <v>0</v>
      </c>
      <c r="W150" s="49">
        <v>0.000812</v>
      </c>
      <c r="X150" s="49">
        <v>0.003491</v>
      </c>
      <c r="Y150" s="49">
        <v>0.407401</v>
      </c>
      <c r="Z150" s="49">
        <v>0</v>
      </c>
      <c r="AA150" s="49">
        <v>0</v>
      </c>
      <c r="AB150" s="70">
        <v>150</v>
      </c>
      <c r="AC15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0" s="71"/>
      <c r="AE150" s="77">
        <v>2123</v>
      </c>
      <c r="AF150" s="77">
        <v>1550</v>
      </c>
      <c r="AG150" s="77">
        <v>75485</v>
      </c>
      <c r="AH150" s="77">
        <v>112633</v>
      </c>
      <c r="AI150" s="77"/>
      <c r="AJ150" s="77"/>
      <c r="AK150" s="77"/>
      <c r="AL150" s="77"/>
      <c r="AM150" s="77"/>
      <c r="AN150" s="79">
        <v>43118.263715277775</v>
      </c>
      <c r="AO150" s="77" t="s">
        <v>3485</v>
      </c>
      <c r="AP150" s="82" t="s">
        <v>3633</v>
      </c>
      <c r="AQ150" s="77" t="s">
        <v>66</v>
      </c>
      <c r="AR150" s="48"/>
      <c r="AS150" s="48"/>
      <c r="AT150" s="48"/>
      <c r="AU150" s="48"/>
      <c r="AV150" s="48"/>
      <c r="AW150" s="48"/>
      <c r="AX150" s="103" t="s">
        <v>4554</v>
      </c>
      <c r="AY150" s="103" t="s">
        <v>4554</v>
      </c>
      <c r="AZ150" s="103" t="s">
        <v>4810</v>
      </c>
      <c r="BA150" s="103" t="s">
        <v>4810</v>
      </c>
      <c r="BB150" s="2"/>
      <c r="BC150" s="3"/>
      <c r="BD150" s="3"/>
      <c r="BE150" s="3"/>
      <c r="BF150" s="3"/>
    </row>
    <row r="151" spans="1:58" ht="34.05" customHeight="1">
      <c r="A151" s="63" t="s">
        <v>287</v>
      </c>
      <c r="C151" s="64"/>
      <c r="D151" s="64"/>
      <c r="E151" s="65"/>
      <c r="F151" s="67"/>
      <c r="G151" s="99" t="s">
        <v>3197</v>
      </c>
      <c r="H151" s="64"/>
      <c r="I151" s="68"/>
      <c r="J151" s="69"/>
      <c r="K151" s="69"/>
      <c r="L151" s="68" t="s">
        <v>4078</v>
      </c>
      <c r="M151" s="72"/>
      <c r="N151" s="73">
        <v>5910.6494140625</v>
      </c>
      <c r="O151" s="73">
        <v>9604.6767578125</v>
      </c>
      <c r="P151" s="74"/>
      <c r="Q151" s="75"/>
      <c r="R151" s="75"/>
      <c r="S151" s="85"/>
      <c r="T151" s="48">
        <v>0</v>
      </c>
      <c r="U151" s="48">
        <v>1</v>
      </c>
      <c r="V151" s="49">
        <v>0</v>
      </c>
      <c r="W151" s="49">
        <v>0.000828</v>
      </c>
      <c r="X151" s="49">
        <v>0.003195</v>
      </c>
      <c r="Y151" s="49">
        <v>0.457188</v>
      </c>
      <c r="Z151" s="49">
        <v>0</v>
      </c>
      <c r="AA151" s="49">
        <v>0</v>
      </c>
      <c r="AB151" s="70">
        <v>151</v>
      </c>
      <c r="AC15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1" s="71"/>
      <c r="AE151" s="77">
        <v>1337</v>
      </c>
      <c r="AF151" s="77">
        <v>508</v>
      </c>
      <c r="AG151" s="77">
        <v>104238</v>
      </c>
      <c r="AH151" s="77">
        <v>109590</v>
      </c>
      <c r="AI151" s="77"/>
      <c r="AJ151" s="77" t="s">
        <v>2439</v>
      </c>
      <c r="AK151" s="77" t="s">
        <v>2756</v>
      </c>
      <c r="AL151" s="77"/>
      <c r="AM151" s="77"/>
      <c r="AN151" s="79">
        <v>40171.34675925926</v>
      </c>
      <c r="AO151" s="77" t="s">
        <v>3485</v>
      </c>
      <c r="AP151" s="82" t="s">
        <v>3634</v>
      </c>
      <c r="AQ151" s="77" t="s">
        <v>66</v>
      </c>
      <c r="AR151" s="48"/>
      <c r="AS151" s="48"/>
      <c r="AT151" s="48"/>
      <c r="AU151" s="48"/>
      <c r="AV151" s="48"/>
      <c r="AW151" s="48"/>
      <c r="AX151" s="103" t="s">
        <v>4562</v>
      </c>
      <c r="AY151" s="103" t="s">
        <v>4562</v>
      </c>
      <c r="AZ151" s="103" t="s">
        <v>4821</v>
      </c>
      <c r="BA151" s="103" t="s">
        <v>4821</v>
      </c>
      <c r="BB151" s="2"/>
      <c r="BC151" s="3"/>
      <c r="BD151" s="3"/>
      <c r="BE151" s="3"/>
      <c r="BF151" s="3"/>
    </row>
    <row r="152" spans="1:58" ht="34.05" customHeight="1">
      <c r="A152" s="63" t="s">
        <v>288</v>
      </c>
      <c r="C152" s="64"/>
      <c r="D152" s="64"/>
      <c r="E152" s="65"/>
      <c r="F152" s="67"/>
      <c r="G152" s="99" t="s">
        <v>3198</v>
      </c>
      <c r="H152" s="64"/>
      <c r="I152" s="68"/>
      <c r="J152" s="69"/>
      <c r="K152" s="69"/>
      <c r="L152" s="68" t="s">
        <v>4079</v>
      </c>
      <c r="M152" s="72"/>
      <c r="N152" s="73">
        <v>5847.02197265625</v>
      </c>
      <c r="O152" s="73">
        <v>8455.1484375</v>
      </c>
      <c r="P152" s="74"/>
      <c r="Q152" s="75"/>
      <c r="R152" s="75"/>
      <c r="S152" s="85"/>
      <c r="T152" s="48">
        <v>0</v>
      </c>
      <c r="U152" s="48">
        <v>1</v>
      </c>
      <c r="V152" s="49">
        <v>0</v>
      </c>
      <c r="W152" s="49">
        <v>0.000828</v>
      </c>
      <c r="X152" s="49">
        <v>0.003195</v>
      </c>
      <c r="Y152" s="49">
        <v>0.457188</v>
      </c>
      <c r="Z152" s="49">
        <v>0</v>
      </c>
      <c r="AA152" s="49">
        <v>0</v>
      </c>
      <c r="AB152" s="70">
        <v>152</v>
      </c>
      <c r="AC15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2" s="71"/>
      <c r="AE152" s="77">
        <v>59</v>
      </c>
      <c r="AF152" s="77">
        <v>254</v>
      </c>
      <c r="AG152" s="77">
        <v>4809</v>
      </c>
      <c r="AH152" s="77">
        <v>1309</v>
      </c>
      <c r="AI152" s="77"/>
      <c r="AJ152" s="77" t="s">
        <v>2440</v>
      </c>
      <c r="AK152" s="77" t="s">
        <v>2757</v>
      </c>
      <c r="AL152" s="77"/>
      <c r="AM152" s="77"/>
      <c r="AN152" s="79">
        <v>41186.71778935185</v>
      </c>
      <c r="AO152" s="77" t="s">
        <v>3485</v>
      </c>
      <c r="AP152" s="82" t="s">
        <v>3635</v>
      </c>
      <c r="AQ152" s="77" t="s">
        <v>66</v>
      </c>
      <c r="AR152" s="48"/>
      <c r="AS152" s="48"/>
      <c r="AT152" s="48"/>
      <c r="AU152" s="48"/>
      <c r="AV152" s="48"/>
      <c r="AW152" s="48"/>
      <c r="AX152" s="103" t="s">
        <v>4562</v>
      </c>
      <c r="AY152" s="103" t="s">
        <v>4562</v>
      </c>
      <c r="AZ152" s="103" t="s">
        <v>4821</v>
      </c>
      <c r="BA152" s="103" t="s">
        <v>4821</v>
      </c>
      <c r="BB152" s="2"/>
      <c r="BC152" s="3"/>
      <c r="BD152" s="3"/>
      <c r="BE152" s="3"/>
      <c r="BF152" s="3"/>
    </row>
    <row r="153" spans="1:58" ht="34.05" customHeight="1">
      <c r="A153" s="63" t="s">
        <v>289</v>
      </c>
      <c r="C153" s="64"/>
      <c r="D153" s="64"/>
      <c r="E153" s="65"/>
      <c r="F153" s="67"/>
      <c r="G153" s="99" t="s">
        <v>3199</v>
      </c>
      <c r="H153" s="64"/>
      <c r="I153" s="68"/>
      <c r="J153" s="69"/>
      <c r="K153" s="69"/>
      <c r="L153" s="68" t="s">
        <v>4080</v>
      </c>
      <c r="M153" s="72"/>
      <c r="N153" s="73">
        <v>403.4328308105469</v>
      </c>
      <c r="O153" s="73">
        <v>6532.822265625</v>
      </c>
      <c r="P153" s="74"/>
      <c r="Q153" s="75"/>
      <c r="R153" s="75"/>
      <c r="S153" s="85"/>
      <c r="T153" s="48">
        <v>0</v>
      </c>
      <c r="U153" s="48">
        <v>1</v>
      </c>
      <c r="V153" s="49">
        <v>0</v>
      </c>
      <c r="W153" s="49">
        <v>0.000866</v>
      </c>
      <c r="X153" s="49">
        <v>0.006934</v>
      </c>
      <c r="Y153" s="49">
        <v>0.385698</v>
      </c>
      <c r="Z153" s="49">
        <v>0</v>
      </c>
      <c r="AA153" s="49">
        <v>0</v>
      </c>
      <c r="AB153" s="70">
        <v>153</v>
      </c>
      <c r="AC15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3" s="71"/>
      <c r="AE153" s="77">
        <v>410</v>
      </c>
      <c r="AF153" s="77">
        <v>225</v>
      </c>
      <c r="AG153" s="77">
        <v>649</v>
      </c>
      <c r="AH153" s="77">
        <v>1049</v>
      </c>
      <c r="AI153" s="77"/>
      <c r="AJ153" s="77" t="s">
        <v>2441</v>
      </c>
      <c r="AK153" s="77"/>
      <c r="AL153" s="77"/>
      <c r="AM153" s="77"/>
      <c r="AN153" s="79">
        <v>44155.21123842592</v>
      </c>
      <c r="AO153" s="77" t="s">
        <v>3485</v>
      </c>
      <c r="AP153" s="82" t="s">
        <v>3636</v>
      </c>
      <c r="AQ153" s="77" t="s">
        <v>66</v>
      </c>
      <c r="AR153" s="48" t="s">
        <v>988</v>
      </c>
      <c r="AS153" s="48" t="s">
        <v>988</v>
      </c>
      <c r="AT153" s="48" t="s">
        <v>1174</v>
      </c>
      <c r="AU153" s="48" t="s">
        <v>1174</v>
      </c>
      <c r="AV153" s="48"/>
      <c r="AW153" s="48"/>
      <c r="AX153" s="103" t="s">
        <v>4563</v>
      </c>
      <c r="AY153" s="103" t="s">
        <v>4563</v>
      </c>
      <c r="AZ153" s="103" t="s">
        <v>4822</v>
      </c>
      <c r="BA153" s="103" t="s">
        <v>4822</v>
      </c>
      <c r="BB153" s="2"/>
      <c r="BC153" s="3"/>
      <c r="BD153" s="3"/>
      <c r="BE153" s="3"/>
      <c r="BF153" s="3"/>
    </row>
    <row r="154" spans="1:58" ht="34.05" customHeight="1">
      <c r="A154" s="63" t="s">
        <v>290</v>
      </c>
      <c r="C154" s="64"/>
      <c r="D154" s="64"/>
      <c r="E154" s="65"/>
      <c r="F154" s="67"/>
      <c r="G154" s="99" t="s">
        <v>3200</v>
      </c>
      <c r="H154" s="64"/>
      <c r="I154" s="68"/>
      <c r="J154" s="69"/>
      <c r="K154" s="69"/>
      <c r="L154" s="68" t="s">
        <v>4081</v>
      </c>
      <c r="M154" s="72"/>
      <c r="N154" s="73">
        <v>6207.2236328125</v>
      </c>
      <c r="O154" s="73">
        <v>9488.7666015625</v>
      </c>
      <c r="P154" s="74"/>
      <c r="Q154" s="75"/>
      <c r="R154" s="75"/>
      <c r="S154" s="85"/>
      <c r="T154" s="48">
        <v>0</v>
      </c>
      <c r="U154" s="48">
        <v>1</v>
      </c>
      <c r="V154" s="49">
        <v>0</v>
      </c>
      <c r="W154" s="49">
        <v>0.000828</v>
      </c>
      <c r="X154" s="49">
        <v>0.003195</v>
      </c>
      <c r="Y154" s="49">
        <v>0.457188</v>
      </c>
      <c r="Z154" s="49">
        <v>0</v>
      </c>
      <c r="AA154" s="49">
        <v>0</v>
      </c>
      <c r="AB154" s="70">
        <v>154</v>
      </c>
      <c r="AC15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4" s="71"/>
      <c r="AE154" s="77">
        <v>220</v>
      </c>
      <c r="AF154" s="77">
        <v>227</v>
      </c>
      <c r="AG154" s="77">
        <v>6564</v>
      </c>
      <c r="AH154" s="77">
        <v>8521</v>
      </c>
      <c r="AI154" s="77"/>
      <c r="AJ154" s="77" t="s">
        <v>2442</v>
      </c>
      <c r="AK154" s="77" t="s">
        <v>2758</v>
      </c>
      <c r="AL154" s="77"/>
      <c r="AM154" s="77"/>
      <c r="AN154" s="79">
        <v>43040.18085648148</v>
      </c>
      <c r="AO154" s="77" t="s">
        <v>3485</v>
      </c>
      <c r="AP154" s="82" t="s">
        <v>3637</v>
      </c>
      <c r="AQ154" s="77" t="s">
        <v>66</v>
      </c>
      <c r="AR154" s="48"/>
      <c r="AS154" s="48"/>
      <c r="AT154" s="48"/>
      <c r="AU154" s="48"/>
      <c r="AV154" s="48"/>
      <c r="AW154" s="48"/>
      <c r="AX154" s="103" t="s">
        <v>4562</v>
      </c>
      <c r="AY154" s="103" t="s">
        <v>4562</v>
      </c>
      <c r="AZ154" s="103" t="s">
        <v>4821</v>
      </c>
      <c r="BA154" s="103" t="s">
        <v>4821</v>
      </c>
      <c r="BB154" s="2"/>
      <c r="BC154" s="3"/>
      <c r="BD154" s="3"/>
      <c r="BE154" s="3"/>
      <c r="BF154" s="3"/>
    </row>
    <row r="155" spans="1:58" ht="34.05" customHeight="1">
      <c r="A155" s="63" t="s">
        <v>291</v>
      </c>
      <c r="C155" s="64"/>
      <c r="D155" s="64"/>
      <c r="E155" s="65"/>
      <c r="F155" s="67"/>
      <c r="G155" s="99" t="s">
        <v>3201</v>
      </c>
      <c r="H155" s="64"/>
      <c r="I155" s="68"/>
      <c r="J155" s="69"/>
      <c r="K155" s="69"/>
      <c r="L155" s="68" t="s">
        <v>4082</v>
      </c>
      <c r="M155" s="72"/>
      <c r="N155" s="73">
        <v>8964.876953125</v>
      </c>
      <c r="O155" s="73">
        <v>3078.20458984375</v>
      </c>
      <c r="P155" s="74"/>
      <c r="Q155" s="75"/>
      <c r="R155" s="75"/>
      <c r="S155" s="85"/>
      <c r="T155" s="48">
        <v>1</v>
      </c>
      <c r="U155" s="48">
        <v>1</v>
      </c>
      <c r="V155" s="49">
        <v>0</v>
      </c>
      <c r="W155" s="49">
        <v>0</v>
      </c>
      <c r="X155" s="49">
        <v>0</v>
      </c>
      <c r="Y155" s="49">
        <v>0.999999</v>
      </c>
      <c r="Z155" s="49">
        <v>0</v>
      </c>
      <c r="AA155" s="49" t="s">
        <v>4380</v>
      </c>
      <c r="AB155" s="70">
        <v>155</v>
      </c>
      <c r="AC15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5" s="71"/>
      <c r="AE155" s="77">
        <v>91</v>
      </c>
      <c r="AF155" s="77">
        <v>99</v>
      </c>
      <c r="AG155" s="77">
        <v>2888</v>
      </c>
      <c r="AH155" s="77">
        <v>921</v>
      </c>
      <c r="AI155" s="77"/>
      <c r="AJ155" s="77"/>
      <c r="AK155" s="77" t="s">
        <v>2759</v>
      </c>
      <c r="AL155" s="82" t="s">
        <v>2926</v>
      </c>
      <c r="AM155" s="77"/>
      <c r="AN155" s="79">
        <v>40302.33005787037</v>
      </c>
      <c r="AO155" s="77" t="s">
        <v>3485</v>
      </c>
      <c r="AP155" s="82" t="s">
        <v>3638</v>
      </c>
      <c r="AQ155" s="77" t="s">
        <v>66</v>
      </c>
      <c r="AR155" s="48" t="s">
        <v>992</v>
      </c>
      <c r="AS155" s="48" t="s">
        <v>992</v>
      </c>
      <c r="AT155" s="48" t="s">
        <v>1169</v>
      </c>
      <c r="AU155" s="48" t="s">
        <v>1169</v>
      </c>
      <c r="AV155" s="48"/>
      <c r="AW155" s="48"/>
      <c r="AX155" s="103" t="s">
        <v>4564</v>
      </c>
      <c r="AY155" s="103" t="s">
        <v>4564</v>
      </c>
      <c r="AZ155" s="103" t="s">
        <v>4823</v>
      </c>
      <c r="BA155" s="103" t="s">
        <v>4823</v>
      </c>
      <c r="BB155" s="2"/>
      <c r="BC155" s="3"/>
      <c r="BD155" s="3"/>
      <c r="BE155" s="3"/>
      <c r="BF155" s="3"/>
    </row>
    <row r="156" spans="1:58" ht="34.05" customHeight="1">
      <c r="A156" s="63" t="s">
        <v>292</v>
      </c>
      <c r="C156" s="64"/>
      <c r="D156" s="64"/>
      <c r="E156" s="65"/>
      <c r="F156" s="67"/>
      <c r="G156" s="99" t="s">
        <v>3202</v>
      </c>
      <c r="H156" s="64"/>
      <c r="I156" s="68"/>
      <c r="J156" s="69"/>
      <c r="K156" s="69"/>
      <c r="L156" s="68" t="s">
        <v>4083</v>
      </c>
      <c r="M156" s="72"/>
      <c r="N156" s="73">
        <v>594.5274658203125</v>
      </c>
      <c r="O156" s="73">
        <v>6837.10791015625</v>
      </c>
      <c r="P156" s="74"/>
      <c r="Q156" s="75"/>
      <c r="R156" s="75"/>
      <c r="S156" s="85"/>
      <c r="T156" s="48">
        <v>0</v>
      </c>
      <c r="U156" s="48">
        <v>3</v>
      </c>
      <c r="V156" s="49">
        <v>259.651917</v>
      </c>
      <c r="W156" s="49">
        <v>0.001012</v>
      </c>
      <c r="X156" s="49">
        <v>0.01724</v>
      </c>
      <c r="Y156" s="49">
        <v>0.79535</v>
      </c>
      <c r="Z156" s="49">
        <v>0.3333333333333333</v>
      </c>
      <c r="AA156" s="49">
        <v>0</v>
      </c>
      <c r="AB156" s="70">
        <v>156</v>
      </c>
      <c r="AC15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6" s="71"/>
      <c r="AE156" s="77">
        <v>246</v>
      </c>
      <c r="AF156" s="77">
        <v>79</v>
      </c>
      <c r="AG156" s="77">
        <v>5473</v>
      </c>
      <c r="AH156" s="77">
        <v>8417</v>
      </c>
      <c r="AI156" s="77"/>
      <c r="AJ156" s="77" t="s">
        <v>2443</v>
      </c>
      <c r="AK156" s="77" t="s">
        <v>2760</v>
      </c>
      <c r="AL156" s="77"/>
      <c r="AM156" s="77"/>
      <c r="AN156" s="79">
        <v>43942.5640625</v>
      </c>
      <c r="AO156" s="77" t="s">
        <v>3485</v>
      </c>
      <c r="AP156" s="82" t="s">
        <v>3639</v>
      </c>
      <c r="AQ156" s="77" t="s">
        <v>66</v>
      </c>
      <c r="AR156" s="48" t="s">
        <v>988</v>
      </c>
      <c r="AS156" s="48" t="s">
        <v>988</v>
      </c>
      <c r="AT156" s="48" t="s">
        <v>1174</v>
      </c>
      <c r="AU156" s="48" t="s">
        <v>1174</v>
      </c>
      <c r="AV156" s="48"/>
      <c r="AW156" s="48"/>
      <c r="AX156" s="103" t="s">
        <v>4565</v>
      </c>
      <c r="AY156" s="103" t="s">
        <v>4719</v>
      </c>
      <c r="AZ156" s="103" t="s">
        <v>4822</v>
      </c>
      <c r="BA156" s="103" t="s">
        <v>4964</v>
      </c>
      <c r="BB156" s="2"/>
      <c r="BC156" s="3"/>
      <c r="BD156" s="3"/>
      <c r="BE156" s="3"/>
      <c r="BF156" s="3"/>
    </row>
    <row r="157" spans="1:58" ht="34.05" customHeight="1">
      <c r="A157" s="63" t="s">
        <v>293</v>
      </c>
      <c r="C157" s="64"/>
      <c r="D157" s="64"/>
      <c r="E157" s="65"/>
      <c r="F157" s="67"/>
      <c r="G157" s="99" t="s">
        <v>3203</v>
      </c>
      <c r="H157" s="64"/>
      <c r="I157" s="68"/>
      <c r="J157" s="69"/>
      <c r="K157" s="69"/>
      <c r="L157" s="68" t="s">
        <v>4084</v>
      </c>
      <c r="M157" s="72"/>
      <c r="N157" s="73">
        <v>7171.90185546875</v>
      </c>
      <c r="O157" s="73">
        <v>4834.22705078125</v>
      </c>
      <c r="P157" s="74"/>
      <c r="Q157" s="75"/>
      <c r="R157" s="75"/>
      <c r="S157" s="85"/>
      <c r="T157" s="48">
        <v>2</v>
      </c>
      <c r="U157" s="48">
        <v>1</v>
      </c>
      <c r="V157" s="49">
        <v>0</v>
      </c>
      <c r="W157" s="49">
        <v>1</v>
      </c>
      <c r="X157" s="49">
        <v>0</v>
      </c>
      <c r="Y157" s="49">
        <v>1.298244</v>
      </c>
      <c r="Z157" s="49">
        <v>0</v>
      </c>
      <c r="AA157" s="49">
        <v>0</v>
      </c>
      <c r="AB157" s="70">
        <v>157</v>
      </c>
      <c r="AC15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7" s="71"/>
      <c r="AE157" s="77">
        <v>2257</v>
      </c>
      <c r="AF157" s="77">
        <v>488</v>
      </c>
      <c r="AG157" s="77">
        <v>1736</v>
      </c>
      <c r="AH157" s="77">
        <v>6596</v>
      </c>
      <c r="AI157" s="77"/>
      <c r="AJ157" s="77"/>
      <c r="AK157" s="77"/>
      <c r="AL157" s="77"/>
      <c r="AM157" s="77"/>
      <c r="AN157" s="79">
        <v>43058.825833333336</v>
      </c>
      <c r="AO157" s="77" t="s">
        <v>3485</v>
      </c>
      <c r="AP157" s="82" t="s">
        <v>3640</v>
      </c>
      <c r="AQ157" s="77" t="s">
        <v>66</v>
      </c>
      <c r="AR157" s="48" t="s">
        <v>993</v>
      </c>
      <c r="AS157" s="48" t="s">
        <v>993</v>
      </c>
      <c r="AT157" s="48" t="s">
        <v>1169</v>
      </c>
      <c r="AU157" s="48" t="s">
        <v>1169</v>
      </c>
      <c r="AV157" s="48"/>
      <c r="AW157" s="48"/>
      <c r="AX157" s="103" t="s">
        <v>4566</v>
      </c>
      <c r="AY157" s="103" t="s">
        <v>4566</v>
      </c>
      <c r="AZ157" s="103" t="s">
        <v>4824</v>
      </c>
      <c r="BA157" s="103" t="s">
        <v>4824</v>
      </c>
      <c r="BB157" s="2"/>
      <c r="BC157" s="3"/>
      <c r="BD157" s="3"/>
      <c r="BE157" s="3"/>
      <c r="BF157" s="3"/>
    </row>
    <row r="158" spans="1:58" ht="34.05" customHeight="1">
      <c r="A158" s="63" t="s">
        <v>294</v>
      </c>
      <c r="C158" s="64"/>
      <c r="D158" s="64"/>
      <c r="E158" s="65"/>
      <c r="F158" s="67"/>
      <c r="G158" s="99" t="s">
        <v>3204</v>
      </c>
      <c r="H158" s="64"/>
      <c r="I158" s="68"/>
      <c r="J158" s="69"/>
      <c r="K158" s="69"/>
      <c r="L158" s="68" t="s">
        <v>4085</v>
      </c>
      <c r="M158" s="72"/>
      <c r="N158" s="73">
        <v>7558.76806640625</v>
      </c>
      <c r="O158" s="73">
        <v>5350.70458984375</v>
      </c>
      <c r="P158" s="74"/>
      <c r="Q158" s="75"/>
      <c r="R158" s="75"/>
      <c r="S158" s="85"/>
      <c r="T158" s="48">
        <v>0</v>
      </c>
      <c r="U158" s="48">
        <v>1</v>
      </c>
      <c r="V158" s="49">
        <v>0</v>
      </c>
      <c r="W158" s="49">
        <v>1</v>
      </c>
      <c r="X158" s="49">
        <v>0</v>
      </c>
      <c r="Y158" s="49">
        <v>0.701754</v>
      </c>
      <c r="Z158" s="49">
        <v>0</v>
      </c>
      <c r="AA158" s="49">
        <v>0</v>
      </c>
      <c r="AB158" s="70">
        <v>158</v>
      </c>
      <c r="AC15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8" s="71"/>
      <c r="AE158" s="77">
        <v>203</v>
      </c>
      <c r="AF158" s="77">
        <v>140</v>
      </c>
      <c r="AG158" s="77">
        <v>149</v>
      </c>
      <c r="AH158" s="77">
        <v>504</v>
      </c>
      <c r="AI158" s="77"/>
      <c r="AJ158" s="77" t="s">
        <v>2444</v>
      </c>
      <c r="AK158" s="77" t="s">
        <v>2761</v>
      </c>
      <c r="AL158" s="82" t="s">
        <v>2927</v>
      </c>
      <c r="AM158" s="77"/>
      <c r="AN158" s="79">
        <v>44283.39865740741</v>
      </c>
      <c r="AO158" s="77" t="s">
        <v>3485</v>
      </c>
      <c r="AP158" s="82" t="s">
        <v>3641</v>
      </c>
      <c r="AQ158" s="77" t="s">
        <v>66</v>
      </c>
      <c r="AR158" s="48"/>
      <c r="AS158" s="48"/>
      <c r="AT158" s="48"/>
      <c r="AU158" s="48"/>
      <c r="AV158" s="48"/>
      <c r="AW158" s="48"/>
      <c r="AX158" s="103" t="s">
        <v>4567</v>
      </c>
      <c r="AY158" s="103" t="s">
        <v>4567</v>
      </c>
      <c r="AZ158" s="103" t="s">
        <v>4825</v>
      </c>
      <c r="BA158" s="103" t="s">
        <v>4825</v>
      </c>
      <c r="BB158" s="2"/>
      <c r="BC158" s="3"/>
      <c r="BD158" s="3"/>
      <c r="BE158" s="3"/>
      <c r="BF158" s="3"/>
    </row>
    <row r="159" spans="1:58" ht="34.05" customHeight="1">
      <c r="A159" s="63" t="s">
        <v>295</v>
      </c>
      <c r="C159" s="64"/>
      <c r="D159" s="64"/>
      <c r="E159" s="65"/>
      <c r="F159" s="67"/>
      <c r="G159" s="99" t="s">
        <v>3205</v>
      </c>
      <c r="H159" s="64"/>
      <c r="I159" s="68"/>
      <c r="J159" s="69"/>
      <c r="K159" s="69"/>
      <c r="L159" s="68" t="s">
        <v>4086</v>
      </c>
      <c r="M159" s="72"/>
      <c r="N159" s="73">
        <v>6606.48193359375</v>
      </c>
      <c r="O159" s="73">
        <v>5350.70458984375</v>
      </c>
      <c r="P159" s="74"/>
      <c r="Q159" s="75"/>
      <c r="R159" s="75"/>
      <c r="S159" s="85"/>
      <c r="T159" s="48">
        <v>0</v>
      </c>
      <c r="U159" s="48">
        <v>1</v>
      </c>
      <c r="V159" s="49">
        <v>0</v>
      </c>
      <c r="W159" s="49">
        <v>1</v>
      </c>
      <c r="X159" s="49">
        <v>0</v>
      </c>
      <c r="Y159" s="49">
        <v>0.999999</v>
      </c>
      <c r="Z159" s="49">
        <v>0</v>
      </c>
      <c r="AA159" s="49">
        <v>0</v>
      </c>
      <c r="AB159" s="70">
        <v>159</v>
      </c>
      <c r="AC15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59" s="71"/>
      <c r="AE159" s="77">
        <v>134</v>
      </c>
      <c r="AF159" s="77">
        <v>384</v>
      </c>
      <c r="AG159" s="77">
        <v>3034</v>
      </c>
      <c r="AH159" s="77">
        <v>2701</v>
      </c>
      <c r="AI159" s="77"/>
      <c r="AJ159" s="77" t="s">
        <v>2445</v>
      </c>
      <c r="AK159" s="77" t="s">
        <v>2762</v>
      </c>
      <c r="AL159" s="82" t="s">
        <v>2928</v>
      </c>
      <c r="AM159" s="77"/>
      <c r="AN159" s="79">
        <v>41600.60009259259</v>
      </c>
      <c r="AO159" s="77" t="s">
        <v>3485</v>
      </c>
      <c r="AP159" s="82" t="s">
        <v>3642</v>
      </c>
      <c r="AQ159" s="77" t="s">
        <v>66</v>
      </c>
      <c r="AR159" s="48" t="s">
        <v>994</v>
      </c>
      <c r="AS159" s="48" t="s">
        <v>994</v>
      </c>
      <c r="AT159" s="48" t="s">
        <v>1169</v>
      </c>
      <c r="AU159" s="48" t="s">
        <v>1169</v>
      </c>
      <c r="AV159" s="48" t="s">
        <v>1196</v>
      </c>
      <c r="AW159" s="48" t="s">
        <v>1196</v>
      </c>
      <c r="AX159" s="103" t="s">
        <v>4568</v>
      </c>
      <c r="AY159" s="103" t="s">
        <v>4568</v>
      </c>
      <c r="AZ159" s="103" t="s">
        <v>4826</v>
      </c>
      <c r="BA159" s="103" t="s">
        <v>4826</v>
      </c>
      <c r="BB159" s="2"/>
      <c r="BC159" s="3"/>
      <c r="BD159" s="3"/>
      <c r="BE159" s="3"/>
      <c r="BF159" s="3"/>
    </row>
    <row r="160" spans="1:58" ht="34.05" customHeight="1">
      <c r="A160" s="63" t="s">
        <v>558</v>
      </c>
      <c r="C160" s="64"/>
      <c r="D160" s="64"/>
      <c r="E160" s="65"/>
      <c r="F160" s="67"/>
      <c r="G160" s="99" t="s">
        <v>3206</v>
      </c>
      <c r="H160" s="64"/>
      <c r="I160" s="68"/>
      <c r="J160" s="69"/>
      <c r="K160" s="69"/>
      <c r="L160" s="68" t="s">
        <v>4087</v>
      </c>
      <c r="M160" s="72"/>
      <c r="N160" s="73">
        <v>6993.34814453125</v>
      </c>
      <c r="O160" s="73">
        <v>4834.22705078125</v>
      </c>
      <c r="P160" s="74"/>
      <c r="Q160" s="75"/>
      <c r="R160" s="75"/>
      <c r="S160" s="85"/>
      <c r="T160" s="48">
        <v>1</v>
      </c>
      <c r="U160" s="48">
        <v>0</v>
      </c>
      <c r="V160" s="49">
        <v>0</v>
      </c>
      <c r="W160" s="49">
        <v>1</v>
      </c>
      <c r="X160" s="49">
        <v>0</v>
      </c>
      <c r="Y160" s="49">
        <v>0.999999</v>
      </c>
      <c r="Z160" s="49">
        <v>0</v>
      </c>
      <c r="AA160" s="49">
        <v>0</v>
      </c>
      <c r="AB160" s="70">
        <v>160</v>
      </c>
      <c r="AC16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0" s="71"/>
      <c r="AE160" s="77">
        <v>504</v>
      </c>
      <c r="AF160" s="77">
        <v>50444</v>
      </c>
      <c r="AG160" s="77">
        <v>5724</v>
      </c>
      <c r="AH160" s="77">
        <v>3171</v>
      </c>
      <c r="AI160" s="77"/>
      <c r="AJ160" s="77" t="s">
        <v>2446</v>
      </c>
      <c r="AK160" s="77"/>
      <c r="AL160" s="82" t="s">
        <v>2929</v>
      </c>
      <c r="AM160" s="77"/>
      <c r="AN160" s="79">
        <v>40465.897986111115</v>
      </c>
      <c r="AO160" s="77" t="s">
        <v>3485</v>
      </c>
      <c r="AP160" s="82" t="s">
        <v>3643</v>
      </c>
      <c r="AQ160" s="77" t="s">
        <v>65</v>
      </c>
      <c r="AR160" s="48"/>
      <c r="AS160" s="48"/>
      <c r="AT160" s="48"/>
      <c r="AU160" s="48"/>
      <c r="AV160" s="48"/>
      <c r="AW160" s="48"/>
      <c r="AX160" s="48"/>
      <c r="AY160" s="48"/>
      <c r="AZ160" s="48"/>
      <c r="BA160" s="48"/>
      <c r="BB160" s="2"/>
      <c r="BC160" s="3"/>
      <c r="BD160" s="3"/>
      <c r="BE160" s="3"/>
      <c r="BF160" s="3"/>
    </row>
    <row r="161" spans="1:58" ht="34.05" customHeight="1">
      <c r="A161" s="63" t="s">
        <v>296</v>
      </c>
      <c r="C161" s="64"/>
      <c r="D161" s="64"/>
      <c r="E161" s="65"/>
      <c r="F161" s="67"/>
      <c r="G161" s="99" t="s">
        <v>3207</v>
      </c>
      <c r="H161" s="64"/>
      <c r="I161" s="68"/>
      <c r="J161" s="69"/>
      <c r="K161" s="69"/>
      <c r="L161" s="68" t="s">
        <v>4088</v>
      </c>
      <c r="M161" s="72"/>
      <c r="N161" s="73">
        <v>500.99346923828125</v>
      </c>
      <c r="O161" s="73">
        <v>7601.87548828125</v>
      </c>
      <c r="P161" s="74"/>
      <c r="Q161" s="75"/>
      <c r="R161" s="75"/>
      <c r="S161" s="85"/>
      <c r="T161" s="48">
        <v>0</v>
      </c>
      <c r="U161" s="48">
        <v>1</v>
      </c>
      <c r="V161" s="49">
        <v>0</v>
      </c>
      <c r="W161" s="49">
        <v>0.000866</v>
      </c>
      <c r="X161" s="49">
        <v>0.006934</v>
      </c>
      <c r="Y161" s="49">
        <v>0.385698</v>
      </c>
      <c r="Z161" s="49">
        <v>0</v>
      </c>
      <c r="AA161" s="49">
        <v>0</v>
      </c>
      <c r="AB161" s="70">
        <v>161</v>
      </c>
      <c r="AC16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1" s="71"/>
      <c r="AE161" s="77">
        <v>126</v>
      </c>
      <c r="AF161" s="77">
        <v>166</v>
      </c>
      <c r="AG161" s="77">
        <v>3103</v>
      </c>
      <c r="AH161" s="77">
        <v>3839</v>
      </c>
      <c r="AI161" s="77"/>
      <c r="AJ161" s="77" t="s">
        <v>2447</v>
      </c>
      <c r="AK161" s="77" t="s">
        <v>2692</v>
      </c>
      <c r="AL161" s="77"/>
      <c r="AM161" s="77"/>
      <c r="AN161" s="79">
        <v>40639.41954861111</v>
      </c>
      <c r="AO161" s="77" t="s">
        <v>3485</v>
      </c>
      <c r="AP161" s="82" t="s">
        <v>3644</v>
      </c>
      <c r="AQ161" s="77" t="s">
        <v>66</v>
      </c>
      <c r="AR161" s="48" t="s">
        <v>988</v>
      </c>
      <c r="AS161" s="48" t="s">
        <v>988</v>
      </c>
      <c r="AT161" s="48" t="s">
        <v>1174</v>
      </c>
      <c r="AU161" s="48" t="s">
        <v>1174</v>
      </c>
      <c r="AV161" s="48"/>
      <c r="AW161" s="48"/>
      <c r="AX161" s="103" t="s">
        <v>4563</v>
      </c>
      <c r="AY161" s="103" t="s">
        <v>4563</v>
      </c>
      <c r="AZ161" s="103" t="s">
        <v>4822</v>
      </c>
      <c r="BA161" s="103" t="s">
        <v>4822</v>
      </c>
      <c r="BB161" s="2"/>
      <c r="BC161" s="3"/>
      <c r="BD161" s="3"/>
      <c r="BE161" s="3"/>
      <c r="BF161" s="3"/>
    </row>
    <row r="162" spans="1:58" ht="34.05" customHeight="1">
      <c r="A162" s="63" t="s">
        <v>297</v>
      </c>
      <c r="C162" s="64"/>
      <c r="D162" s="64"/>
      <c r="E162" s="65"/>
      <c r="F162" s="67"/>
      <c r="G162" s="99" t="s">
        <v>3208</v>
      </c>
      <c r="H162" s="64"/>
      <c r="I162" s="68"/>
      <c r="J162" s="69"/>
      <c r="K162" s="69"/>
      <c r="L162" s="68" t="s">
        <v>4089</v>
      </c>
      <c r="M162" s="72"/>
      <c r="N162" s="73">
        <v>1005.5750122070312</v>
      </c>
      <c r="O162" s="73">
        <v>6007.529296875</v>
      </c>
      <c r="P162" s="74"/>
      <c r="Q162" s="75"/>
      <c r="R162" s="75"/>
      <c r="S162" s="85"/>
      <c r="T162" s="48">
        <v>0</v>
      </c>
      <c r="U162" s="48">
        <v>1</v>
      </c>
      <c r="V162" s="49">
        <v>0</v>
      </c>
      <c r="W162" s="49">
        <v>0.000866</v>
      </c>
      <c r="X162" s="49">
        <v>0.006934</v>
      </c>
      <c r="Y162" s="49">
        <v>0.385698</v>
      </c>
      <c r="Z162" s="49">
        <v>0</v>
      </c>
      <c r="AA162" s="49">
        <v>0</v>
      </c>
      <c r="AB162" s="70">
        <v>162</v>
      </c>
      <c r="AC16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2" s="71"/>
      <c r="AE162" s="77">
        <v>0</v>
      </c>
      <c r="AF162" s="77">
        <v>0</v>
      </c>
      <c r="AG162" s="77">
        <v>14129</v>
      </c>
      <c r="AH162" s="77">
        <v>10781</v>
      </c>
      <c r="AI162" s="77"/>
      <c r="AJ162" s="77" t="s">
        <v>2448</v>
      </c>
      <c r="AK162" s="77" t="s">
        <v>2763</v>
      </c>
      <c r="AL162" s="77"/>
      <c r="AM162" s="77"/>
      <c r="AN162" s="79">
        <v>42932.91868055556</v>
      </c>
      <c r="AO162" s="77" t="s">
        <v>3485</v>
      </c>
      <c r="AP162" s="82" t="s">
        <v>3645</v>
      </c>
      <c r="AQ162" s="77" t="s">
        <v>66</v>
      </c>
      <c r="AR162" s="48" t="s">
        <v>988</v>
      </c>
      <c r="AS162" s="48" t="s">
        <v>988</v>
      </c>
      <c r="AT162" s="48" t="s">
        <v>1174</v>
      </c>
      <c r="AU162" s="48" t="s">
        <v>1174</v>
      </c>
      <c r="AV162" s="48"/>
      <c r="AW162" s="48"/>
      <c r="AX162" s="103" t="s">
        <v>4563</v>
      </c>
      <c r="AY162" s="103" t="s">
        <v>4563</v>
      </c>
      <c r="AZ162" s="103" t="s">
        <v>4822</v>
      </c>
      <c r="BA162" s="103" t="s">
        <v>4822</v>
      </c>
      <c r="BB162" s="2"/>
      <c r="BC162" s="3"/>
      <c r="BD162" s="3"/>
      <c r="BE162" s="3"/>
      <c r="BF162" s="3"/>
    </row>
    <row r="163" spans="1:58" ht="34.05" customHeight="1">
      <c r="A163" s="63" t="s">
        <v>298</v>
      </c>
      <c r="C163" s="64"/>
      <c r="D163" s="64"/>
      <c r="E163" s="65"/>
      <c r="F163" s="67"/>
      <c r="G163" s="99" t="s">
        <v>3209</v>
      </c>
      <c r="H163" s="64"/>
      <c r="I163" s="68"/>
      <c r="J163" s="69"/>
      <c r="K163" s="69"/>
      <c r="L163" s="68" t="s">
        <v>4090</v>
      </c>
      <c r="M163" s="72"/>
      <c r="N163" s="73">
        <v>354.0504150390625</v>
      </c>
      <c r="O163" s="73">
        <v>7096.138671875</v>
      </c>
      <c r="P163" s="74"/>
      <c r="Q163" s="75"/>
      <c r="R163" s="75"/>
      <c r="S163" s="85"/>
      <c r="T163" s="48">
        <v>0</v>
      </c>
      <c r="U163" s="48">
        <v>1</v>
      </c>
      <c r="V163" s="49">
        <v>0</v>
      </c>
      <c r="W163" s="49">
        <v>0.000866</v>
      </c>
      <c r="X163" s="49">
        <v>0.006934</v>
      </c>
      <c r="Y163" s="49">
        <v>0.385698</v>
      </c>
      <c r="Z163" s="49">
        <v>0</v>
      </c>
      <c r="AA163" s="49">
        <v>0</v>
      </c>
      <c r="AB163" s="70">
        <v>163</v>
      </c>
      <c r="AC16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3" s="71"/>
      <c r="AE163" s="77">
        <v>591</v>
      </c>
      <c r="AF163" s="77">
        <v>558</v>
      </c>
      <c r="AG163" s="77">
        <v>31608</v>
      </c>
      <c r="AH163" s="77">
        <v>28470</v>
      </c>
      <c r="AI163" s="77"/>
      <c r="AJ163" s="77" t="s">
        <v>2449</v>
      </c>
      <c r="AK163" s="77" t="s">
        <v>2741</v>
      </c>
      <c r="AL163" s="77"/>
      <c r="AM163" s="77"/>
      <c r="AN163" s="79">
        <v>42904.83871527778</v>
      </c>
      <c r="AO163" s="77" t="s">
        <v>3485</v>
      </c>
      <c r="AP163" s="82" t="s">
        <v>3646</v>
      </c>
      <c r="AQ163" s="77" t="s">
        <v>66</v>
      </c>
      <c r="AR163" s="48" t="s">
        <v>988</v>
      </c>
      <c r="AS163" s="48" t="s">
        <v>988</v>
      </c>
      <c r="AT163" s="48" t="s">
        <v>1174</v>
      </c>
      <c r="AU163" s="48" t="s">
        <v>1174</v>
      </c>
      <c r="AV163" s="48"/>
      <c r="AW163" s="48"/>
      <c r="AX163" s="103" t="s">
        <v>4563</v>
      </c>
      <c r="AY163" s="103" t="s">
        <v>4563</v>
      </c>
      <c r="AZ163" s="103" t="s">
        <v>4822</v>
      </c>
      <c r="BA163" s="103" t="s">
        <v>4822</v>
      </c>
      <c r="BB163" s="2"/>
      <c r="BC163" s="3"/>
      <c r="BD163" s="3"/>
      <c r="BE163" s="3"/>
      <c r="BF163" s="3"/>
    </row>
    <row r="164" spans="1:58" ht="34.05" customHeight="1">
      <c r="A164" s="63" t="s">
        <v>299</v>
      </c>
      <c r="C164" s="64"/>
      <c r="D164" s="64"/>
      <c r="E164" s="65"/>
      <c r="F164" s="67"/>
      <c r="G164" s="99" t="s">
        <v>3210</v>
      </c>
      <c r="H164" s="64"/>
      <c r="I164" s="68"/>
      <c r="J164" s="69"/>
      <c r="K164" s="69"/>
      <c r="L164" s="68" t="s">
        <v>4091</v>
      </c>
      <c r="M164" s="72"/>
      <c r="N164" s="73">
        <v>9344.3037109375</v>
      </c>
      <c r="O164" s="73">
        <v>3078.20458984375</v>
      </c>
      <c r="P164" s="74"/>
      <c r="Q164" s="75"/>
      <c r="R164" s="75"/>
      <c r="S164" s="85"/>
      <c r="T164" s="48">
        <v>1</v>
      </c>
      <c r="U164" s="48">
        <v>1</v>
      </c>
      <c r="V164" s="49">
        <v>0</v>
      </c>
      <c r="W164" s="49">
        <v>0</v>
      </c>
      <c r="X164" s="49">
        <v>0</v>
      </c>
      <c r="Y164" s="49">
        <v>0.999999</v>
      </c>
      <c r="Z164" s="49">
        <v>0</v>
      </c>
      <c r="AA164" s="49" t="s">
        <v>4380</v>
      </c>
      <c r="AB164" s="70">
        <v>164</v>
      </c>
      <c r="AC16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4" s="71"/>
      <c r="AE164" s="77">
        <v>696</v>
      </c>
      <c r="AF164" s="77">
        <v>892</v>
      </c>
      <c r="AG164" s="77">
        <v>2430</v>
      </c>
      <c r="AH164" s="77">
        <v>6805</v>
      </c>
      <c r="AI164" s="77"/>
      <c r="AJ164" s="77" t="s">
        <v>2450</v>
      </c>
      <c r="AK164" s="77" t="s">
        <v>2705</v>
      </c>
      <c r="AL164" s="82" t="s">
        <v>2930</v>
      </c>
      <c r="AM164" s="77"/>
      <c r="AN164" s="79">
        <v>41856.61355324074</v>
      </c>
      <c r="AO164" s="77" t="s">
        <v>3485</v>
      </c>
      <c r="AP164" s="82" t="s">
        <v>3647</v>
      </c>
      <c r="AQ164" s="77" t="s">
        <v>66</v>
      </c>
      <c r="AR164" s="48" t="s">
        <v>995</v>
      </c>
      <c r="AS164" s="48" t="s">
        <v>995</v>
      </c>
      <c r="AT164" s="48" t="s">
        <v>1169</v>
      </c>
      <c r="AU164" s="48" t="s">
        <v>1169</v>
      </c>
      <c r="AV164" s="48"/>
      <c r="AW164" s="48"/>
      <c r="AX164" s="103" t="s">
        <v>4569</v>
      </c>
      <c r="AY164" s="103" t="s">
        <v>4569</v>
      </c>
      <c r="AZ164" s="103" t="s">
        <v>4827</v>
      </c>
      <c r="BA164" s="103" t="s">
        <v>4827</v>
      </c>
      <c r="BB164" s="2"/>
      <c r="BC164" s="3"/>
      <c r="BD164" s="3"/>
      <c r="BE164" s="3"/>
      <c r="BF164" s="3"/>
    </row>
    <row r="165" spans="1:58" ht="34.05" customHeight="1">
      <c r="A165" s="63" t="s">
        <v>300</v>
      </c>
      <c r="C165" s="64"/>
      <c r="D165" s="64"/>
      <c r="E165" s="65"/>
      <c r="F165" s="67"/>
      <c r="G165" s="99" t="s">
        <v>3211</v>
      </c>
      <c r="H165" s="64"/>
      <c r="I165" s="68"/>
      <c r="J165" s="69"/>
      <c r="K165" s="69"/>
      <c r="L165" s="68" t="s">
        <v>4092</v>
      </c>
      <c r="M165" s="72"/>
      <c r="N165" s="73">
        <v>6368.41064453125</v>
      </c>
      <c r="O165" s="73">
        <v>9200.22265625</v>
      </c>
      <c r="P165" s="74"/>
      <c r="Q165" s="75"/>
      <c r="R165" s="75"/>
      <c r="S165" s="85"/>
      <c r="T165" s="48">
        <v>0</v>
      </c>
      <c r="U165" s="48">
        <v>1</v>
      </c>
      <c r="V165" s="49">
        <v>0</v>
      </c>
      <c r="W165" s="49">
        <v>0.000828</v>
      </c>
      <c r="X165" s="49">
        <v>0.003195</v>
      </c>
      <c r="Y165" s="49">
        <v>0.457188</v>
      </c>
      <c r="Z165" s="49">
        <v>0</v>
      </c>
      <c r="AA165" s="49">
        <v>0</v>
      </c>
      <c r="AB165" s="70">
        <v>165</v>
      </c>
      <c r="AC16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5" s="71"/>
      <c r="AE165" s="77">
        <v>1436</v>
      </c>
      <c r="AF165" s="77">
        <v>671</v>
      </c>
      <c r="AG165" s="77">
        <v>73290</v>
      </c>
      <c r="AH165" s="77">
        <v>95197</v>
      </c>
      <c r="AI165" s="77"/>
      <c r="AJ165" s="77" t="s">
        <v>2451</v>
      </c>
      <c r="AK165" s="77" t="s">
        <v>2764</v>
      </c>
      <c r="AL165" s="77"/>
      <c r="AM165" s="77"/>
      <c r="AN165" s="79">
        <v>40860.37498842592</v>
      </c>
      <c r="AO165" s="77" t="s">
        <v>3485</v>
      </c>
      <c r="AP165" s="82" t="s">
        <v>3648</v>
      </c>
      <c r="AQ165" s="77" t="s">
        <v>66</v>
      </c>
      <c r="AR165" s="48"/>
      <c r="AS165" s="48"/>
      <c r="AT165" s="48"/>
      <c r="AU165" s="48"/>
      <c r="AV165" s="48"/>
      <c r="AW165" s="48"/>
      <c r="AX165" s="103" t="s">
        <v>4562</v>
      </c>
      <c r="AY165" s="103" t="s">
        <v>4562</v>
      </c>
      <c r="AZ165" s="103" t="s">
        <v>4821</v>
      </c>
      <c r="BA165" s="103" t="s">
        <v>4821</v>
      </c>
      <c r="BB165" s="2"/>
      <c r="BC165" s="3"/>
      <c r="BD165" s="3"/>
      <c r="BE165" s="3"/>
      <c r="BF165" s="3"/>
    </row>
    <row r="166" spans="1:58" ht="34.05" customHeight="1">
      <c r="A166" s="63" t="s">
        <v>301</v>
      </c>
      <c r="C166" s="64"/>
      <c r="D166" s="64"/>
      <c r="E166" s="65"/>
      <c r="F166" s="67"/>
      <c r="G166" s="99" t="s">
        <v>3212</v>
      </c>
      <c r="H166" s="64"/>
      <c r="I166" s="68"/>
      <c r="J166" s="69"/>
      <c r="K166" s="69"/>
      <c r="L166" s="68" t="s">
        <v>4093</v>
      </c>
      <c r="M166" s="72"/>
      <c r="N166" s="73">
        <v>9820.4462890625</v>
      </c>
      <c r="O166" s="73">
        <v>5350.70458984375</v>
      </c>
      <c r="P166" s="74"/>
      <c r="Q166" s="75"/>
      <c r="R166" s="75"/>
      <c r="S166" s="85"/>
      <c r="T166" s="48">
        <v>2</v>
      </c>
      <c r="U166" s="48">
        <v>1</v>
      </c>
      <c r="V166" s="49">
        <v>0</v>
      </c>
      <c r="W166" s="49">
        <v>1</v>
      </c>
      <c r="X166" s="49">
        <v>0</v>
      </c>
      <c r="Y166" s="49">
        <v>1.298244</v>
      </c>
      <c r="Z166" s="49">
        <v>0</v>
      </c>
      <c r="AA166" s="49">
        <v>0</v>
      </c>
      <c r="AB166" s="70">
        <v>166</v>
      </c>
      <c r="AC16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6" s="71"/>
      <c r="AE166" s="77">
        <v>390</v>
      </c>
      <c r="AF166" s="77">
        <v>104</v>
      </c>
      <c r="AG166" s="77">
        <v>214</v>
      </c>
      <c r="AH166" s="77">
        <v>146</v>
      </c>
      <c r="AI166" s="77"/>
      <c r="AJ166" s="77" t="s">
        <v>2452</v>
      </c>
      <c r="AK166" s="77"/>
      <c r="AL166" s="77"/>
      <c r="AM166" s="77"/>
      <c r="AN166" s="79">
        <v>44208.775868055556</v>
      </c>
      <c r="AO166" s="77" t="s">
        <v>3485</v>
      </c>
      <c r="AP166" s="82" t="s">
        <v>3649</v>
      </c>
      <c r="AQ166" s="77" t="s">
        <v>66</v>
      </c>
      <c r="AR166" s="48" t="s">
        <v>996</v>
      </c>
      <c r="AS166" s="48" t="s">
        <v>996</v>
      </c>
      <c r="AT166" s="48" t="s">
        <v>1169</v>
      </c>
      <c r="AU166" s="48" t="s">
        <v>1169</v>
      </c>
      <c r="AV166" s="48"/>
      <c r="AW166" s="48"/>
      <c r="AX166" s="103" t="s">
        <v>4570</v>
      </c>
      <c r="AY166" s="103" t="s">
        <v>4570</v>
      </c>
      <c r="AZ166" s="103" t="s">
        <v>4828</v>
      </c>
      <c r="BA166" s="103" t="s">
        <v>4828</v>
      </c>
      <c r="BB166" s="2"/>
      <c r="BC166" s="3"/>
      <c r="BD166" s="3"/>
      <c r="BE166" s="3"/>
      <c r="BF166" s="3"/>
    </row>
    <row r="167" spans="1:58" ht="34.05" customHeight="1">
      <c r="A167" s="63" t="s">
        <v>302</v>
      </c>
      <c r="C167" s="64"/>
      <c r="D167" s="64"/>
      <c r="E167" s="65"/>
      <c r="F167" s="67"/>
      <c r="G167" s="99" t="s">
        <v>3213</v>
      </c>
      <c r="H167" s="64"/>
      <c r="I167" s="68"/>
      <c r="J167" s="69"/>
      <c r="K167" s="69"/>
      <c r="L167" s="68" t="s">
        <v>4094</v>
      </c>
      <c r="M167" s="72"/>
      <c r="N167" s="73">
        <v>9433.580078125</v>
      </c>
      <c r="O167" s="73">
        <v>4834.22705078125</v>
      </c>
      <c r="P167" s="74"/>
      <c r="Q167" s="75"/>
      <c r="R167" s="75"/>
      <c r="S167" s="85"/>
      <c r="T167" s="48">
        <v>0</v>
      </c>
      <c r="U167" s="48">
        <v>1</v>
      </c>
      <c r="V167" s="49">
        <v>0</v>
      </c>
      <c r="W167" s="49">
        <v>1</v>
      </c>
      <c r="X167" s="49">
        <v>0</v>
      </c>
      <c r="Y167" s="49">
        <v>0.701754</v>
      </c>
      <c r="Z167" s="49">
        <v>0</v>
      </c>
      <c r="AA167" s="49">
        <v>0</v>
      </c>
      <c r="AB167" s="70">
        <v>167</v>
      </c>
      <c r="AC16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7" s="71"/>
      <c r="AE167" s="77">
        <v>0</v>
      </c>
      <c r="AF167" s="77">
        <v>133</v>
      </c>
      <c r="AG167" s="77">
        <v>25427</v>
      </c>
      <c r="AH167" s="77">
        <v>49</v>
      </c>
      <c r="AI167" s="77"/>
      <c r="AJ167" s="77" t="s">
        <v>2453</v>
      </c>
      <c r="AK167" s="77" t="s">
        <v>2765</v>
      </c>
      <c r="AL167" s="77"/>
      <c r="AM167" s="77"/>
      <c r="AN167" s="79">
        <v>43214.27621527778</v>
      </c>
      <c r="AO167" s="77" t="s">
        <v>3485</v>
      </c>
      <c r="AP167" s="82" t="s">
        <v>3650</v>
      </c>
      <c r="AQ167" s="77" t="s">
        <v>66</v>
      </c>
      <c r="AR167" s="48"/>
      <c r="AS167" s="48"/>
      <c r="AT167" s="48"/>
      <c r="AU167" s="48"/>
      <c r="AV167" s="48"/>
      <c r="AW167" s="48"/>
      <c r="AX167" s="103" t="s">
        <v>4571</v>
      </c>
      <c r="AY167" s="103" t="s">
        <v>4571</v>
      </c>
      <c r="AZ167" s="103" t="s">
        <v>4829</v>
      </c>
      <c r="BA167" s="103" t="s">
        <v>4829</v>
      </c>
      <c r="BB167" s="2"/>
      <c r="BC167" s="3"/>
      <c r="BD167" s="3"/>
      <c r="BE167" s="3"/>
      <c r="BF167" s="3"/>
    </row>
    <row r="168" spans="1:58" ht="34.05" customHeight="1">
      <c r="A168" s="63" t="s">
        <v>303</v>
      </c>
      <c r="C168" s="64"/>
      <c r="D168" s="64"/>
      <c r="E168" s="65"/>
      <c r="F168" s="67"/>
      <c r="G168" s="99" t="s">
        <v>3214</v>
      </c>
      <c r="H168" s="64"/>
      <c r="I168" s="68"/>
      <c r="J168" s="69"/>
      <c r="K168" s="69"/>
      <c r="L168" s="68" t="s">
        <v>4095</v>
      </c>
      <c r="M168" s="72"/>
      <c r="N168" s="73">
        <v>9069.033203125</v>
      </c>
      <c r="O168" s="73">
        <v>1291.1932373046875</v>
      </c>
      <c r="P168" s="74"/>
      <c r="Q168" s="75"/>
      <c r="R168" s="75"/>
      <c r="S168" s="85"/>
      <c r="T168" s="48">
        <v>1</v>
      </c>
      <c r="U168" s="48">
        <v>1</v>
      </c>
      <c r="V168" s="49">
        <v>0</v>
      </c>
      <c r="W168" s="49">
        <v>0</v>
      </c>
      <c r="X168" s="49">
        <v>0</v>
      </c>
      <c r="Y168" s="49">
        <v>0.999999</v>
      </c>
      <c r="Z168" s="49">
        <v>0</v>
      </c>
      <c r="AA168" s="49" t="s">
        <v>4380</v>
      </c>
      <c r="AB168" s="70">
        <v>168</v>
      </c>
      <c r="AC16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8" s="71"/>
      <c r="AE168" s="77">
        <v>1963</v>
      </c>
      <c r="AF168" s="77">
        <v>1464</v>
      </c>
      <c r="AG168" s="77">
        <v>62666</v>
      </c>
      <c r="AH168" s="77">
        <v>35</v>
      </c>
      <c r="AI168" s="77"/>
      <c r="AJ168" s="77" t="s">
        <v>2454</v>
      </c>
      <c r="AK168" s="77"/>
      <c r="AL168" s="82" t="s">
        <v>2931</v>
      </c>
      <c r="AM168" s="77"/>
      <c r="AN168" s="79">
        <v>39587.3921412037</v>
      </c>
      <c r="AO168" s="77" t="s">
        <v>3485</v>
      </c>
      <c r="AP168" s="82" t="s">
        <v>3651</v>
      </c>
      <c r="AQ168" s="77" t="s">
        <v>66</v>
      </c>
      <c r="AR168" s="48" t="s">
        <v>4443</v>
      </c>
      <c r="AS168" s="48" t="s">
        <v>4455</v>
      </c>
      <c r="AT168" s="48" t="s">
        <v>4463</v>
      </c>
      <c r="AU168" s="48" t="s">
        <v>4467</v>
      </c>
      <c r="AV168" s="48"/>
      <c r="AW168" s="48"/>
      <c r="AX168" s="103" t="s">
        <v>4572</v>
      </c>
      <c r="AY168" s="103" t="s">
        <v>4572</v>
      </c>
      <c r="AZ168" s="103" t="s">
        <v>4830</v>
      </c>
      <c r="BA168" s="103" t="s">
        <v>4830</v>
      </c>
      <c r="BB168" s="2"/>
      <c r="BC168" s="3"/>
      <c r="BD168" s="3"/>
      <c r="BE168" s="3"/>
      <c r="BF168" s="3"/>
    </row>
    <row r="169" spans="1:58" ht="34.05" customHeight="1">
      <c r="A169" s="63" t="s">
        <v>304</v>
      </c>
      <c r="C169" s="64"/>
      <c r="D169" s="64"/>
      <c r="E169" s="65"/>
      <c r="F169" s="67"/>
      <c r="G169" s="99" t="s">
        <v>3215</v>
      </c>
      <c r="H169" s="64"/>
      <c r="I169" s="68"/>
      <c r="J169" s="69"/>
      <c r="K169" s="69"/>
      <c r="L169" s="68" t="s">
        <v>4096</v>
      </c>
      <c r="M169" s="72"/>
      <c r="N169" s="73">
        <v>519.5438842773438</v>
      </c>
      <c r="O169" s="73">
        <v>6326.5283203125</v>
      </c>
      <c r="P169" s="74"/>
      <c r="Q169" s="75"/>
      <c r="R169" s="75"/>
      <c r="S169" s="85"/>
      <c r="T169" s="48">
        <v>0</v>
      </c>
      <c r="U169" s="48">
        <v>1</v>
      </c>
      <c r="V169" s="49">
        <v>0</v>
      </c>
      <c r="W169" s="49">
        <v>0.000866</v>
      </c>
      <c r="X169" s="49">
        <v>0.006934</v>
      </c>
      <c r="Y169" s="49">
        <v>0.385698</v>
      </c>
      <c r="Z169" s="49">
        <v>0</v>
      </c>
      <c r="AA169" s="49">
        <v>0</v>
      </c>
      <c r="AB169" s="70">
        <v>169</v>
      </c>
      <c r="AC16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69" s="71"/>
      <c r="AE169" s="77">
        <v>94</v>
      </c>
      <c r="AF169" s="77">
        <v>70</v>
      </c>
      <c r="AG169" s="77">
        <v>1018</v>
      </c>
      <c r="AH169" s="77">
        <v>4418</v>
      </c>
      <c r="AI169" s="77"/>
      <c r="AJ169" s="77" t="s">
        <v>2455</v>
      </c>
      <c r="AK169" s="77" t="s">
        <v>2691</v>
      </c>
      <c r="AL169" s="77"/>
      <c r="AM169" s="77"/>
      <c r="AN169" s="79">
        <v>42991.61121527778</v>
      </c>
      <c r="AO169" s="77" t="s">
        <v>3485</v>
      </c>
      <c r="AP169" s="82" t="s">
        <v>3652</v>
      </c>
      <c r="AQ169" s="77" t="s">
        <v>66</v>
      </c>
      <c r="AR169" s="48" t="s">
        <v>988</v>
      </c>
      <c r="AS169" s="48" t="s">
        <v>988</v>
      </c>
      <c r="AT169" s="48" t="s">
        <v>1174</v>
      </c>
      <c r="AU169" s="48" t="s">
        <v>1174</v>
      </c>
      <c r="AV169" s="48"/>
      <c r="AW169" s="48"/>
      <c r="AX169" s="103" t="s">
        <v>4563</v>
      </c>
      <c r="AY169" s="103" t="s">
        <v>4563</v>
      </c>
      <c r="AZ169" s="103" t="s">
        <v>4822</v>
      </c>
      <c r="BA169" s="103" t="s">
        <v>4822</v>
      </c>
      <c r="BB169" s="2"/>
      <c r="BC169" s="3"/>
      <c r="BD169" s="3"/>
      <c r="BE169" s="3"/>
      <c r="BF169" s="3"/>
    </row>
    <row r="170" spans="1:58" ht="34.05" customHeight="1">
      <c r="A170" s="63" t="s">
        <v>305</v>
      </c>
      <c r="C170" s="64"/>
      <c r="D170" s="64"/>
      <c r="E170" s="65"/>
      <c r="F170" s="67"/>
      <c r="G170" s="99" t="s">
        <v>3216</v>
      </c>
      <c r="H170" s="64"/>
      <c r="I170" s="68"/>
      <c r="J170" s="69"/>
      <c r="K170" s="69"/>
      <c r="L170" s="68" t="s">
        <v>4097</v>
      </c>
      <c r="M170" s="72"/>
      <c r="N170" s="73">
        <v>3551.95947265625</v>
      </c>
      <c r="O170" s="73">
        <v>4865.1357421875</v>
      </c>
      <c r="P170" s="74"/>
      <c r="Q170" s="75"/>
      <c r="R170" s="75"/>
      <c r="S170" s="85"/>
      <c r="T170" s="48">
        <v>0</v>
      </c>
      <c r="U170" s="48">
        <v>1</v>
      </c>
      <c r="V170" s="49">
        <v>0</v>
      </c>
      <c r="W170" s="49">
        <v>0.000784</v>
      </c>
      <c r="X170" s="49">
        <v>0.000522</v>
      </c>
      <c r="Y170" s="49">
        <v>0.42708</v>
      </c>
      <c r="Z170" s="49">
        <v>0</v>
      </c>
      <c r="AA170" s="49">
        <v>0</v>
      </c>
      <c r="AB170" s="70">
        <v>170</v>
      </c>
      <c r="AC17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0" s="71"/>
      <c r="AE170" s="77">
        <v>4969</v>
      </c>
      <c r="AF170" s="77">
        <v>2745</v>
      </c>
      <c r="AG170" s="77">
        <v>72498</v>
      </c>
      <c r="AH170" s="77">
        <v>58337</v>
      </c>
      <c r="AI170" s="77"/>
      <c r="AJ170" s="77" t="s">
        <v>2456</v>
      </c>
      <c r="AK170" s="77" t="s">
        <v>2766</v>
      </c>
      <c r="AL170" s="82" t="s">
        <v>2932</v>
      </c>
      <c r="AM170" s="77"/>
      <c r="AN170" s="79">
        <v>40367.29476851852</v>
      </c>
      <c r="AO170" s="77" t="s">
        <v>3485</v>
      </c>
      <c r="AP170" s="82" t="s">
        <v>3653</v>
      </c>
      <c r="AQ170" s="77" t="s">
        <v>66</v>
      </c>
      <c r="AR170" s="48"/>
      <c r="AS170" s="48"/>
      <c r="AT170" s="48"/>
      <c r="AU170" s="48"/>
      <c r="AV170" s="48"/>
      <c r="AW170" s="48"/>
      <c r="AX170" s="103" t="s">
        <v>4573</v>
      </c>
      <c r="AY170" s="103" t="s">
        <v>4573</v>
      </c>
      <c r="AZ170" s="103" t="s">
        <v>4831</v>
      </c>
      <c r="BA170" s="103" t="s">
        <v>4831</v>
      </c>
      <c r="BB170" s="2"/>
      <c r="BC170" s="3"/>
      <c r="BD170" s="3"/>
      <c r="BE170" s="3"/>
      <c r="BF170" s="3"/>
    </row>
    <row r="171" spans="1:58" ht="34.05" customHeight="1">
      <c r="A171" s="63" t="s">
        <v>306</v>
      </c>
      <c r="C171" s="64"/>
      <c r="D171" s="64"/>
      <c r="E171" s="65"/>
      <c r="F171" s="67"/>
      <c r="G171" s="99" t="s">
        <v>3217</v>
      </c>
      <c r="H171" s="64"/>
      <c r="I171" s="68"/>
      <c r="J171" s="69"/>
      <c r="K171" s="69"/>
      <c r="L171" s="68" t="s">
        <v>4098</v>
      </c>
      <c r="M171" s="72"/>
      <c r="N171" s="73">
        <v>417.4164733886719</v>
      </c>
      <c r="O171" s="73">
        <v>7359.59814453125</v>
      </c>
      <c r="P171" s="74"/>
      <c r="Q171" s="75"/>
      <c r="R171" s="75"/>
      <c r="S171" s="85"/>
      <c r="T171" s="48">
        <v>0</v>
      </c>
      <c r="U171" s="48">
        <v>1</v>
      </c>
      <c r="V171" s="49">
        <v>0</v>
      </c>
      <c r="W171" s="49">
        <v>0.000866</v>
      </c>
      <c r="X171" s="49">
        <v>0.006934</v>
      </c>
      <c r="Y171" s="49">
        <v>0.385698</v>
      </c>
      <c r="Z171" s="49">
        <v>0</v>
      </c>
      <c r="AA171" s="49">
        <v>0</v>
      </c>
      <c r="AB171" s="70">
        <v>171</v>
      </c>
      <c r="AC17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1" s="71"/>
      <c r="AE171" s="77">
        <v>500</v>
      </c>
      <c r="AF171" s="77">
        <v>41</v>
      </c>
      <c r="AG171" s="77">
        <v>1207</v>
      </c>
      <c r="AH171" s="77">
        <v>3088</v>
      </c>
      <c r="AI171" s="77"/>
      <c r="AJ171" s="77" t="s">
        <v>2457</v>
      </c>
      <c r="AK171" s="77"/>
      <c r="AL171" s="77"/>
      <c r="AM171" s="77"/>
      <c r="AN171" s="79">
        <v>42180.79121527778</v>
      </c>
      <c r="AO171" s="77" t="s">
        <v>3485</v>
      </c>
      <c r="AP171" s="82" t="s">
        <v>3654</v>
      </c>
      <c r="AQ171" s="77" t="s">
        <v>66</v>
      </c>
      <c r="AR171" s="48" t="s">
        <v>988</v>
      </c>
      <c r="AS171" s="48" t="s">
        <v>988</v>
      </c>
      <c r="AT171" s="48" t="s">
        <v>1174</v>
      </c>
      <c r="AU171" s="48" t="s">
        <v>1174</v>
      </c>
      <c r="AV171" s="48"/>
      <c r="AW171" s="48"/>
      <c r="AX171" s="103" t="s">
        <v>4563</v>
      </c>
      <c r="AY171" s="103" t="s">
        <v>4563</v>
      </c>
      <c r="AZ171" s="103" t="s">
        <v>4822</v>
      </c>
      <c r="BA171" s="103" t="s">
        <v>4822</v>
      </c>
      <c r="BB171" s="2"/>
      <c r="BC171" s="3"/>
      <c r="BD171" s="3"/>
      <c r="BE171" s="3"/>
      <c r="BF171" s="3"/>
    </row>
    <row r="172" spans="1:58" ht="34.05" customHeight="1">
      <c r="A172" s="63" t="s">
        <v>307</v>
      </c>
      <c r="C172" s="64"/>
      <c r="D172" s="64"/>
      <c r="E172" s="65"/>
      <c r="F172" s="67"/>
      <c r="G172" s="99" t="s">
        <v>3218</v>
      </c>
      <c r="H172" s="64"/>
      <c r="I172" s="68"/>
      <c r="J172" s="69"/>
      <c r="K172" s="69"/>
      <c r="L172" s="68" t="s">
        <v>4099</v>
      </c>
      <c r="M172" s="72"/>
      <c r="N172" s="73">
        <v>940.00927734375</v>
      </c>
      <c r="O172" s="73">
        <v>9384.99609375</v>
      </c>
      <c r="P172" s="74"/>
      <c r="Q172" s="75"/>
      <c r="R172" s="75"/>
      <c r="S172" s="85"/>
      <c r="T172" s="48">
        <v>0</v>
      </c>
      <c r="U172" s="48">
        <v>1</v>
      </c>
      <c r="V172" s="49">
        <v>0</v>
      </c>
      <c r="W172" s="49">
        <v>0.000812</v>
      </c>
      <c r="X172" s="49">
        <v>0.003491</v>
      </c>
      <c r="Y172" s="49">
        <v>0.407401</v>
      </c>
      <c r="Z172" s="49">
        <v>0</v>
      </c>
      <c r="AA172" s="49">
        <v>0</v>
      </c>
      <c r="AB172" s="70">
        <v>172</v>
      </c>
      <c r="AC17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2" s="71"/>
      <c r="AE172" s="77">
        <v>758</v>
      </c>
      <c r="AF172" s="77">
        <v>1317</v>
      </c>
      <c r="AG172" s="77">
        <v>3385</v>
      </c>
      <c r="AH172" s="77">
        <v>4590</v>
      </c>
      <c r="AI172" s="77"/>
      <c r="AJ172" s="77" t="s">
        <v>2458</v>
      </c>
      <c r="AK172" s="77" t="s">
        <v>2767</v>
      </c>
      <c r="AL172" s="82" t="s">
        <v>2933</v>
      </c>
      <c r="AM172" s="77"/>
      <c r="AN172" s="79">
        <v>43726.7190162037</v>
      </c>
      <c r="AO172" s="77" t="s">
        <v>3485</v>
      </c>
      <c r="AP172" s="82" t="s">
        <v>3655</v>
      </c>
      <c r="AQ172" s="77" t="s">
        <v>66</v>
      </c>
      <c r="AR172" s="48"/>
      <c r="AS172" s="48"/>
      <c r="AT172" s="48"/>
      <c r="AU172" s="48"/>
      <c r="AV172" s="48"/>
      <c r="AW172" s="48"/>
      <c r="AX172" s="103" t="s">
        <v>4554</v>
      </c>
      <c r="AY172" s="103" t="s">
        <v>4554</v>
      </c>
      <c r="AZ172" s="103" t="s">
        <v>4810</v>
      </c>
      <c r="BA172" s="103" t="s">
        <v>4810</v>
      </c>
      <c r="BB172" s="2"/>
      <c r="BC172" s="3"/>
      <c r="BD172" s="3"/>
      <c r="BE172" s="3"/>
      <c r="BF172" s="3"/>
    </row>
    <row r="173" spans="1:58" ht="34.05" customHeight="1">
      <c r="A173" s="63" t="s">
        <v>308</v>
      </c>
      <c r="C173" s="64"/>
      <c r="D173" s="64"/>
      <c r="E173" s="65"/>
      <c r="F173" s="67"/>
      <c r="G173" s="99" t="s">
        <v>3219</v>
      </c>
      <c r="H173" s="64"/>
      <c r="I173" s="68"/>
      <c r="J173" s="69"/>
      <c r="K173" s="69"/>
      <c r="L173" s="68" t="s">
        <v>4100</v>
      </c>
      <c r="M173" s="72"/>
      <c r="N173" s="73">
        <v>1135.706298828125</v>
      </c>
      <c r="O173" s="73">
        <v>7941.42041015625</v>
      </c>
      <c r="P173" s="74"/>
      <c r="Q173" s="75"/>
      <c r="R173" s="75"/>
      <c r="S173" s="85"/>
      <c r="T173" s="48">
        <v>0</v>
      </c>
      <c r="U173" s="48">
        <v>5</v>
      </c>
      <c r="V173" s="49">
        <v>1271.343345</v>
      </c>
      <c r="W173" s="49">
        <v>0.001065</v>
      </c>
      <c r="X173" s="49">
        <v>0.022037</v>
      </c>
      <c r="Y173" s="49">
        <v>1.291095</v>
      </c>
      <c r="Z173" s="49">
        <v>0.1</v>
      </c>
      <c r="AA173" s="49">
        <v>0</v>
      </c>
      <c r="AB173" s="70">
        <v>173</v>
      </c>
      <c r="AC17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3" s="71"/>
      <c r="AE173" s="77">
        <v>817</v>
      </c>
      <c r="AF173" s="77">
        <v>1176</v>
      </c>
      <c r="AG173" s="77">
        <v>37577</v>
      </c>
      <c r="AH173" s="77">
        <v>33431</v>
      </c>
      <c r="AI173" s="77"/>
      <c r="AJ173" s="77" t="s">
        <v>2459</v>
      </c>
      <c r="AK173" s="77" t="s">
        <v>2713</v>
      </c>
      <c r="AL173" s="77"/>
      <c r="AM173" s="77"/>
      <c r="AN173" s="79">
        <v>41269.89413194444</v>
      </c>
      <c r="AO173" s="77" t="s">
        <v>3485</v>
      </c>
      <c r="AP173" s="82" t="s">
        <v>3656</v>
      </c>
      <c r="AQ173" s="77" t="s">
        <v>66</v>
      </c>
      <c r="AR173" s="48" t="s">
        <v>988</v>
      </c>
      <c r="AS173" s="48" t="s">
        <v>988</v>
      </c>
      <c r="AT173" s="48" t="s">
        <v>1174</v>
      </c>
      <c r="AU173" s="48" t="s">
        <v>1174</v>
      </c>
      <c r="AV173" s="48" t="s">
        <v>1192</v>
      </c>
      <c r="AW173" s="48" t="s">
        <v>1192</v>
      </c>
      <c r="AX173" s="103" t="s">
        <v>4574</v>
      </c>
      <c r="AY173" s="103" t="s">
        <v>4720</v>
      </c>
      <c r="AZ173" s="103" t="s">
        <v>4832</v>
      </c>
      <c r="BA173" s="103" t="s">
        <v>4832</v>
      </c>
      <c r="BB173" s="2"/>
      <c r="BC173" s="3"/>
      <c r="BD173" s="3"/>
      <c r="BE173" s="3"/>
      <c r="BF173" s="3"/>
    </row>
    <row r="174" spans="1:58" ht="34.05" customHeight="1">
      <c r="A174" s="63" t="s">
        <v>309</v>
      </c>
      <c r="C174" s="64"/>
      <c r="D174" s="64"/>
      <c r="E174" s="65"/>
      <c r="F174" s="67"/>
      <c r="G174" s="99" t="s">
        <v>3220</v>
      </c>
      <c r="H174" s="64"/>
      <c r="I174" s="68"/>
      <c r="J174" s="69"/>
      <c r="K174" s="69"/>
      <c r="L174" s="68" t="s">
        <v>4101</v>
      </c>
      <c r="M174" s="72"/>
      <c r="N174" s="73">
        <v>1005.7152099609375</v>
      </c>
      <c r="O174" s="73">
        <v>9711.390625</v>
      </c>
      <c r="P174" s="74"/>
      <c r="Q174" s="75"/>
      <c r="R174" s="75"/>
      <c r="S174" s="85"/>
      <c r="T174" s="48">
        <v>0</v>
      </c>
      <c r="U174" s="48">
        <v>1</v>
      </c>
      <c r="V174" s="49">
        <v>0</v>
      </c>
      <c r="W174" s="49">
        <v>0.000812</v>
      </c>
      <c r="X174" s="49">
        <v>0.003491</v>
      </c>
      <c r="Y174" s="49">
        <v>0.407401</v>
      </c>
      <c r="Z174" s="49">
        <v>0</v>
      </c>
      <c r="AA174" s="49">
        <v>0</v>
      </c>
      <c r="AB174" s="70">
        <v>174</v>
      </c>
      <c r="AC17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4" s="71"/>
      <c r="AE174" s="77">
        <v>1649</v>
      </c>
      <c r="AF174" s="77">
        <v>2062</v>
      </c>
      <c r="AG174" s="77">
        <v>56153</v>
      </c>
      <c r="AH174" s="77">
        <v>466840</v>
      </c>
      <c r="AI174" s="77"/>
      <c r="AJ174" s="77" t="s">
        <v>2460</v>
      </c>
      <c r="AK174" s="77" t="s">
        <v>2768</v>
      </c>
      <c r="AL174" s="82" t="s">
        <v>2934</v>
      </c>
      <c r="AM174" s="77"/>
      <c r="AN174" s="79">
        <v>41141.79883101852</v>
      </c>
      <c r="AO174" s="77" t="s">
        <v>3485</v>
      </c>
      <c r="AP174" s="82" t="s">
        <v>3657</v>
      </c>
      <c r="AQ174" s="77" t="s">
        <v>66</v>
      </c>
      <c r="AR174" s="48"/>
      <c r="AS174" s="48"/>
      <c r="AT174" s="48"/>
      <c r="AU174" s="48"/>
      <c r="AV174" s="48"/>
      <c r="AW174" s="48"/>
      <c r="AX174" s="103" t="s">
        <v>4554</v>
      </c>
      <c r="AY174" s="103" t="s">
        <v>4554</v>
      </c>
      <c r="AZ174" s="103" t="s">
        <v>4810</v>
      </c>
      <c r="BA174" s="103" t="s">
        <v>4810</v>
      </c>
      <c r="BB174" s="2"/>
      <c r="BC174" s="3"/>
      <c r="BD174" s="3"/>
      <c r="BE174" s="3"/>
      <c r="BF174" s="3"/>
    </row>
    <row r="175" spans="1:58" ht="34.05" customHeight="1">
      <c r="A175" s="63" t="s">
        <v>310</v>
      </c>
      <c r="C175" s="64"/>
      <c r="D175" s="64"/>
      <c r="E175" s="65"/>
      <c r="F175" s="67"/>
      <c r="G175" s="99" t="s">
        <v>3221</v>
      </c>
      <c r="H175" s="64"/>
      <c r="I175" s="68"/>
      <c r="J175" s="69"/>
      <c r="K175" s="69"/>
      <c r="L175" s="68" t="s">
        <v>4102</v>
      </c>
      <c r="M175" s="72"/>
      <c r="N175" s="73">
        <v>1743.0584716796875</v>
      </c>
      <c r="O175" s="73">
        <v>9147.458984375</v>
      </c>
      <c r="P175" s="74"/>
      <c r="Q175" s="75"/>
      <c r="R175" s="75"/>
      <c r="S175" s="85"/>
      <c r="T175" s="48">
        <v>0</v>
      </c>
      <c r="U175" s="48">
        <v>1</v>
      </c>
      <c r="V175" s="49">
        <v>0</v>
      </c>
      <c r="W175" s="49">
        <v>0.000812</v>
      </c>
      <c r="X175" s="49">
        <v>0.003491</v>
      </c>
      <c r="Y175" s="49">
        <v>0.407401</v>
      </c>
      <c r="Z175" s="49">
        <v>0</v>
      </c>
      <c r="AA175" s="49">
        <v>0</v>
      </c>
      <c r="AB175" s="70">
        <v>175</v>
      </c>
      <c r="AC17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5" s="71"/>
      <c r="AE175" s="77">
        <v>951</v>
      </c>
      <c r="AF175" s="77">
        <v>748</v>
      </c>
      <c r="AG175" s="77">
        <v>14364</v>
      </c>
      <c r="AH175" s="77">
        <v>33471</v>
      </c>
      <c r="AI175" s="77"/>
      <c r="AJ175" s="77" t="s">
        <v>2461</v>
      </c>
      <c r="AK175" s="77" t="s">
        <v>2691</v>
      </c>
      <c r="AL175" s="82" t="s">
        <v>2935</v>
      </c>
      <c r="AM175" s="77"/>
      <c r="AN175" s="79">
        <v>40306.29929398148</v>
      </c>
      <c r="AO175" s="77" t="s">
        <v>3485</v>
      </c>
      <c r="AP175" s="82" t="s">
        <v>3658</v>
      </c>
      <c r="AQ175" s="77" t="s">
        <v>66</v>
      </c>
      <c r="AR175" s="48"/>
      <c r="AS175" s="48"/>
      <c r="AT175" s="48"/>
      <c r="AU175" s="48"/>
      <c r="AV175" s="48"/>
      <c r="AW175" s="48"/>
      <c r="AX175" s="103" t="s">
        <v>4554</v>
      </c>
      <c r="AY175" s="103" t="s">
        <v>4554</v>
      </c>
      <c r="AZ175" s="103" t="s">
        <v>4810</v>
      </c>
      <c r="BA175" s="103" t="s">
        <v>4810</v>
      </c>
      <c r="BB175" s="2"/>
      <c r="BC175" s="3"/>
      <c r="BD175" s="3"/>
      <c r="BE175" s="3"/>
      <c r="BF175" s="3"/>
    </row>
    <row r="176" spans="1:58" ht="34.05" customHeight="1">
      <c r="A176" s="63" t="s">
        <v>311</v>
      </c>
      <c r="C176" s="64"/>
      <c r="D176" s="64"/>
      <c r="E176" s="65"/>
      <c r="F176" s="67"/>
      <c r="G176" s="99" t="s">
        <v>3222</v>
      </c>
      <c r="H176" s="64"/>
      <c r="I176" s="68"/>
      <c r="J176" s="69"/>
      <c r="K176" s="69"/>
      <c r="L176" s="68" t="s">
        <v>4103</v>
      </c>
      <c r="M176" s="72"/>
      <c r="N176" s="73">
        <v>1110.6624755859375</v>
      </c>
      <c r="O176" s="73">
        <v>9430.2080078125</v>
      </c>
      <c r="P176" s="74"/>
      <c r="Q176" s="75"/>
      <c r="R176" s="75"/>
      <c r="S176" s="85"/>
      <c r="T176" s="48">
        <v>0</v>
      </c>
      <c r="U176" s="48">
        <v>1</v>
      </c>
      <c r="V176" s="49">
        <v>0</v>
      </c>
      <c r="W176" s="49">
        <v>0.000812</v>
      </c>
      <c r="X176" s="49">
        <v>0.003491</v>
      </c>
      <c r="Y176" s="49">
        <v>0.407401</v>
      </c>
      <c r="Z176" s="49">
        <v>0</v>
      </c>
      <c r="AA176" s="49">
        <v>0</v>
      </c>
      <c r="AB176" s="70">
        <v>176</v>
      </c>
      <c r="AC17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6" s="71"/>
      <c r="AE176" s="77">
        <v>381</v>
      </c>
      <c r="AF176" s="77">
        <v>214</v>
      </c>
      <c r="AG176" s="77">
        <v>2686</v>
      </c>
      <c r="AH176" s="77">
        <v>4450</v>
      </c>
      <c r="AI176" s="77"/>
      <c r="AJ176" s="77" t="s">
        <v>2462</v>
      </c>
      <c r="AK176" s="77" t="s">
        <v>2691</v>
      </c>
      <c r="AL176" s="77"/>
      <c r="AM176" s="77"/>
      <c r="AN176" s="79">
        <v>41820.607094907406</v>
      </c>
      <c r="AO176" s="77" t="s">
        <v>3485</v>
      </c>
      <c r="AP176" s="82" t="s">
        <v>3659</v>
      </c>
      <c r="AQ176" s="77" t="s">
        <v>66</v>
      </c>
      <c r="AR176" s="48"/>
      <c r="AS176" s="48"/>
      <c r="AT176" s="48"/>
      <c r="AU176" s="48"/>
      <c r="AV176" s="48"/>
      <c r="AW176" s="48"/>
      <c r="AX176" s="103" t="s">
        <v>4554</v>
      </c>
      <c r="AY176" s="103" t="s">
        <v>4554</v>
      </c>
      <c r="AZ176" s="103" t="s">
        <v>4810</v>
      </c>
      <c r="BA176" s="103" t="s">
        <v>4810</v>
      </c>
      <c r="BB176" s="2"/>
      <c r="BC176" s="3"/>
      <c r="BD176" s="3"/>
      <c r="BE176" s="3"/>
      <c r="BF176" s="3"/>
    </row>
    <row r="177" spans="1:58" ht="34.05" customHeight="1">
      <c r="A177" s="63" t="s">
        <v>312</v>
      </c>
      <c r="C177" s="64"/>
      <c r="D177" s="64"/>
      <c r="E177" s="65"/>
      <c r="F177" s="67"/>
      <c r="G177" s="99" t="s">
        <v>3223</v>
      </c>
      <c r="H177" s="64"/>
      <c r="I177" s="68"/>
      <c r="J177" s="69"/>
      <c r="K177" s="69"/>
      <c r="L177" s="68" t="s">
        <v>4104</v>
      </c>
      <c r="M177" s="72"/>
      <c r="N177" s="73">
        <v>9403.8212890625</v>
      </c>
      <c r="O177" s="73">
        <v>1291.1932373046875</v>
      </c>
      <c r="P177" s="74"/>
      <c r="Q177" s="75"/>
      <c r="R177" s="75"/>
      <c r="S177" s="85"/>
      <c r="T177" s="48">
        <v>1</v>
      </c>
      <c r="U177" s="48">
        <v>1</v>
      </c>
      <c r="V177" s="49">
        <v>0</v>
      </c>
      <c r="W177" s="49">
        <v>0</v>
      </c>
      <c r="X177" s="49">
        <v>0</v>
      </c>
      <c r="Y177" s="49">
        <v>0.999999</v>
      </c>
      <c r="Z177" s="49">
        <v>0</v>
      </c>
      <c r="AA177" s="49" t="s">
        <v>4380</v>
      </c>
      <c r="AB177" s="70">
        <v>177</v>
      </c>
      <c r="AC17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7" s="71"/>
      <c r="AE177" s="77">
        <v>20</v>
      </c>
      <c r="AF177" s="77">
        <v>2</v>
      </c>
      <c r="AG177" s="77">
        <v>82</v>
      </c>
      <c r="AH177" s="77">
        <v>34</v>
      </c>
      <c r="AI177" s="77"/>
      <c r="AJ177" s="77"/>
      <c r="AK177" s="77"/>
      <c r="AL177" s="77"/>
      <c r="AM177" s="77"/>
      <c r="AN177" s="79">
        <v>44292.899675925924</v>
      </c>
      <c r="AO177" s="77" t="s">
        <v>3485</v>
      </c>
      <c r="AP177" s="82" t="s">
        <v>3660</v>
      </c>
      <c r="AQ177" s="77" t="s">
        <v>66</v>
      </c>
      <c r="AR177" s="48" t="s">
        <v>999</v>
      </c>
      <c r="AS177" s="48" t="s">
        <v>999</v>
      </c>
      <c r="AT177" s="48" t="s">
        <v>1169</v>
      </c>
      <c r="AU177" s="48" t="s">
        <v>1169</v>
      </c>
      <c r="AV177" s="48"/>
      <c r="AW177" s="48"/>
      <c r="AX177" s="103" t="s">
        <v>4575</v>
      </c>
      <c r="AY177" s="103" t="s">
        <v>4575</v>
      </c>
      <c r="AZ177" s="103" t="s">
        <v>4833</v>
      </c>
      <c r="BA177" s="103" t="s">
        <v>4833</v>
      </c>
      <c r="BB177" s="2"/>
      <c r="BC177" s="3"/>
      <c r="BD177" s="3"/>
      <c r="BE177" s="3"/>
      <c r="BF177" s="3"/>
    </row>
    <row r="178" spans="1:58" ht="34.05" customHeight="1">
      <c r="A178" s="63" t="s">
        <v>313</v>
      </c>
      <c r="C178" s="64"/>
      <c r="D178" s="64"/>
      <c r="E178" s="65"/>
      <c r="F178" s="67"/>
      <c r="G178" s="99" t="s">
        <v>3224</v>
      </c>
      <c r="H178" s="64"/>
      <c r="I178" s="68"/>
      <c r="J178" s="69"/>
      <c r="K178" s="69"/>
      <c r="L178" s="68" t="s">
        <v>4105</v>
      </c>
      <c r="M178" s="72"/>
      <c r="N178" s="73">
        <v>353.3878173828125</v>
      </c>
      <c r="O178" s="73">
        <v>6812.86376953125</v>
      </c>
      <c r="P178" s="74"/>
      <c r="Q178" s="75"/>
      <c r="R178" s="75"/>
      <c r="S178" s="85"/>
      <c r="T178" s="48">
        <v>0</v>
      </c>
      <c r="U178" s="48">
        <v>1</v>
      </c>
      <c r="V178" s="49">
        <v>0</v>
      </c>
      <c r="W178" s="49">
        <v>0.000866</v>
      </c>
      <c r="X178" s="49">
        <v>0.006934</v>
      </c>
      <c r="Y178" s="49">
        <v>0.385698</v>
      </c>
      <c r="Z178" s="49">
        <v>0</v>
      </c>
      <c r="AA178" s="49">
        <v>0</v>
      </c>
      <c r="AB178" s="70">
        <v>178</v>
      </c>
      <c r="AC17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8" s="71"/>
      <c r="AE178" s="77">
        <v>810</v>
      </c>
      <c r="AF178" s="77">
        <v>424</v>
      </c>
      <c r="AG178" s="77">
        <v>10679</v>
      </c>
      <c r="AH178" s="77">
        <v>44047</v>
      </c>
      <c r="AI178" s="77"/>
      <c r="AJ178" s="83" t="s">
        <v>2463</v>
      </c>
      <c r="AK178" s="77"/>
      <c r="AL178" s="77"/>
      <c r="AM178" s="77"/>
      <c r="AN178" s="79">
        <v>42182.92519675926</v>
      </c>
      <c r="AO178" s="77" t="s">
        <v>3485</v>
      </c>
      <c r="AP178" s="82" t="s">
        <v>3661</v>
      </c>
      <c r="AQ178" s="77" t="s">
        <v>66</v>
      </c>
      <c r="AR178" s="48" t="s">
        <v>988</v>
      </c>
      <c r="AS178" s="48" t="s">
        <v>988</v>
      </c>
      <c r="AT178" s="48" t="s">
        <v>1174</v>
      </c>
      <c r="AU178" s="48" t="s">
        <v>1174</v>
      </c>
      <c r="AV178" s="48"/>
      <c r="AW178" s="48"/>
      <c r="AX178" s="103" t="s">
        <v>4563</v>
      </c>
      <c r="AY178" s="103" t="s">
        <v>4563</v>
      </c>
      <c r="AZ178" s="103" t="s">
        <v>4822</v>
      </c>
      <c r="BA178" s="103" t="s">
        <v>4822</v>
      </c>
      <c r="BB178" s="2"/>
      <c r="BC178" s="3"/>
      <c r="BD178" s="3"/>
      <c r="BE178" s="3"/>
      <c r="BF178" s="3"/>
    </row>
    <row r="179" spans="1:58" ht="34.05" customHeight="1">
      <c r="A179" s="63" t="s">
        <v>314</v>
      </c>
      <c r="C179" s="64"/>
      <c r="D179" s="64"/>
      <c r="E179" s="65"/>
      <c r="F179" s="67"/>
      <c r="G179" s="99" t="s">
        <v>3225</v>
      </c>
      <c r="H179" s="64"/>
      <c r="I179" s="68"/>
      <c r="J179" s="69"/>
      <c r="K179" s="69"/>
      <c r="L179" s="68" t="s">
        <v>4106</v>
      </c>
      <c r="M179" s="72"/>
      <c r="N179" s="73">
        <v>5994.07470703125</v>
      </c>
      <c r="O179" s="73">
        <v>7055.34326171875</v>
      </c>
      <c r="P179" s="74"/>
      <c r="Q179" s="75"/>
      <c r="R179" s="75"/>
      <c r="S179" s="85"/>
      <c r="T179" s="48">
        <v>0</v>
      </c>
      <c r="U179" s="48">
        <v>1</v>
      </c>
      <c r="V179" s="49">
        <v>0</v>
      </c>
      <c r="W179" s="49">
        <v>0.000803</v>
      </c>
      <c r="X179" s="49">
        <v>0.000501</v>
      </c>
      <c r="Y179" s="49">
        <v>0.46756</v>
      </c>
      <c r="Z179" s="49">
        <v>0</v>
      </c>
      <c r="AA179" s="49">
        <v>0</v>
      </c>
      <c r="AB179" s="70">
        <v>179</v>
      </c>
      <c r="AC17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79" s="71"/>
      <c r="AE179" s="77">
        <v>987</v>
      </c>
      <c r="AF179" s="77">
        <v>1187</v>
      </c>
      <c r="AG179" s="77">
        <v>150688</v>
      </c>
      <c r="AH179" s="77">
        <v>146266</v>
      </c>
      <c r="AI179" s="77"/>
      <c r="AJ179" s="77"/>
      <c r="AK179" s="77"/>
      <c r="AL179" s="77"/>
      <c r="AM179" s="77"/>
      <c r="AN179" s="79">
        <v>43683.31619212963</v>
      </c>
      <c r="AO179" s="77" t="s">
        <v>3485</v>
      </c>
      <c r="AP179" s="82" t="s">
        <v>3662</v>
      </c>
      <c r="AQ179" s="77" t="s">
        <v>66</v>
      </c>
      <c r="AR179" s="48"/>
      <c r="AS179" s="48"/>
      <c r="AT179" s="48"/>
      <c r="AU179" s="48"/>
      <c r="AV179" s="48" t="s">
        <v>4473</v>
      </c>
      <c r="AW179" s="48" t="s">
        <v>4473</v>
      </c>
      <c r="AX179" s="103" t="s">
        <v>4576</v>
      </c>
      <c r="AY179" s="103" t="s">
        <v>4721</v>
      </c>
      <c r="AZ179" s="103" t="s">
        <v>4814</v>
      </c>
      <c r="BA179" s="103" t="s">
        <v>4965</v>
      </c>
      <c r="BB179" s="2"/>
      <c r="BC179" s="3"/>
      <c r="BD179" s="3"/>
      <c r="BE179" s="3"/>
      <c r="BF179" s="3"/>
    </row>
    <row r="180" spans="1:58" ht="34.05" customHeight="1">
      <c r="A180" s="63" t="s">
        <v>315</v>
      </c>
      <c r="C180" s="64"/>
      <c r="D180" s="64"/>
      <c r="E180" s="65"/>
      <c r="F180" s="67"/>
      <c r="G180" s="99" t="s">
        <v>3226</v>
      </c>
      <c r="H180" s="64"/>
      <c r="I180" s="68"/>
      <c r="J180" s="69"/>
      <c r="K180" s="69"/>
      <c r="L180" s="68" t="s">
        <v>4107</v>
      </c>
      <c r="M180" s="72"/>
      <c r="N180" s="73">
        <v>1895.4051513671875</v>
      </c>
      <c r="O180" s="73">
        <v>6321.11328125</v>
      </c>
      <c r="P180" s="74"/>
      <c r="Q180" s="75"/>
      <c r="R180" s="75"/>
      <c r="S180" s="85"/>
      <c r="T180" s="48">
        <v>0</v>
      </c>
      <c r="U180" s="48">
        <v>2</v>
      </c>
      <c r="V180" s="49">
        <v>506</v>
      </c>
      <c r="W180" s="49">
        <v>0.00075</v>
      </c>
      <c r="X180" s="49">
        <v>0.002406</v>
      </c>
      <c r="Y180" s="49">
        <v>0.837314</v>
      </c>
      <c r="Z180" s="49">
        <v>0</v>
      </c>
      <c r="AA180" s="49">
        <v>0</v>
      </c>
      <c r="AB180" s="70">
        <v>180</v>
      </c>
      <c r="AC18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0" s="71"/>
      <c r="AE180" s="77">
        <v>54</v>
      </c>
      <c r="AF180" s="77">
        <v>4</v>
      </c>
      <c r="AG180" s="77">
        <v>40</v>
      </c>
      <c r="AH180" s="77">
        <v>47</v>
      </c>
      <c r="AI180" s="77"/>
      <c r="AJ180" s="77"/>
      <c r="AK180" s="77"/>
      <c r="AL180" s="77"/>
      <c r="AM180" s="77"/>
      <c r="AN180" s="79">
        <v>42965.62603009259</v>
      </c>
      <c r="AO180" s="77" t="s">
        <v>3485</v>
      </c>
      <c r="AP180" s="82" t="s">
        <v>3663</v>
      </c>
      <c r="AQ180" s="77" t="s">
        <v>66</v>
      </c>
      <c r="AR180" s="48"/>
      <c r="AS180" s="48"/>
      <c r="AT180" s="48"/>
      <c r="AU180" s="48"/>
      <c r="AV180" s="48" t="s">
        <v>1197</v>
      </c>
      <c r="AW180" s="48" t="s">
        <v>1197</v>
      </c>
      <c r="AX180" s="103" t="s">
        <v>4577</v>
      </c>
      <c r="AY180" s="103" t="s">
        <v>4577</v>
      </c>
      <c r="AZ180" s="103" t="s">
        <v>4834</v>
      </c>
      <c r="BA180" s="103" t="s">
        <v>4834</v>
      </c>
      <c r="BB180" s="2"/>
      <c r="BC180" s="3"/>
      <c r="BD180" s="3"/>
      <c r="BE180" s="3"/>
      <c r="BF180" s="3"/>
    </row>
    <row r="181" spans="1:58" ht="34.05" customHeight="1">
      <c r="A181" s="63" t="s">
        <v>559</v>
      </c>
      <c r="C181" s="64"/>
      <c r="D181" s="64"/>
      <c r="E181" s="65"/>
      <c r="F181" s="67"/>
      <c r="G181" s="99" t="s">
        <v>3227</v>
      </c>
      <c r="H181" s="64"/>
      <c r="I181" s="68"/>
      <c r="J181" s="69"/>
      <c r="K181" s="69"/>
      <c r="L181" s="68" t="s">
        <v>4108</v>
      </c>
      <c r="M181" s="72"/>
      <c r="N181" s="73">
        <v>2321.196533203125</v>
      </c>
      <c r="O181" s="73">
        <v>5756.50634765625</v>
      </c>
      <c r="P181" s="74"/>
      <c r="Q181" s="75"/>
      <c r="R181" s="75"/>
      <c r="S181" s="85"/>
      <c r="T181" s="48">
        <v>1</v>
      </c>
      <c r="U181" s="48">
        <v>0</v>
      </c>
      <c r="V181" s="49">
        <v>0</v>
      </c>
      <c r="W181" s="49">
        <v>0.000631</v>
      </c>
      <c r="X181" s="49">
        <v>0.000288</v>
      </c>
      <c r="Y181" s="49">
        <v>0.505858</v>
      </c>
      <c r="Z181" s="49">
        <v>0</v>
      </c>
      <c r="AA181" s="49">
        <v>0</v>
      </c>
      <c r="AB181" s="70">
        <v>181</v>
      </c>
      <c r="AC18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1" s="71"/>
      <c r="AE181" s="77">
        <v>1024</v>
      </c>
      <c r="AF181" s="77">
        <v>2613</v>
      </c>
      <c r="AG181" s="77">
        <v>34646</v>
      </c>
      <c r="AH181" s="77">
        <v>83679</v>
      </c>
      <c r="AI181" s="77"/>
      <c r="AJ181" s="77" t="s">
        <v>2464</v>
      </c>
      <c r="AK181" s="77" t="s">
        <v>2692</v>
      </c>
      <c r="AL181" s="77"/>
      <c r="AM181" s="77"/>
      <c r="AN181" s="79">
        <v>41544.4696875</v>
      </c>
      <c r="AO181" s="77" t="s">
        <v>3485</v>
      </c>
      <c r="AP181" s="82" t="s">
        <v>3664</v>
      </c>
      <c r="AQ181" s="77" t="s">
        <v>65</v>
      </c>
      <c r="AR181" s="48"/>
      <c r="AS181" s="48"/>
      <c r="AT181" s="48"/>
      <c r="AU181" s="48"/>
      <c r="AV181" s="48"/>
      <c r="AW181" s="48"/>
      <c r="AX181" s="48"/>
      <c r="AY181" s="48"/>
      <c r="AZ181" s="48"/>
      <c r="BA181" s="48"/>
      <c r="BB181" s="2"/>
      <c r="BC181" s="3"/>
      <c r="BD181" s="3"/>
      <c r="BE181" s="3"/>
      <c r="BF181" s="3"/>
    </row>
    <row r="182" spans="1:58" ht="34.05" customHeight="1">
      <c r="A182" s="63" t="s">
        <v>316</v>
      </c>
      <c r="C182" s="64"/>
      <c r="D182" s="64"/>
      <c r="E182" s="65"/>
      <c r="F182" s="67"/>
      <c r="G182" s="99" t="s">
        <v>3228</v>
      </c>
      <c r="H182" s="64"/>
      <c r="I182" s="68"/>
      <c r="J182" s="69"/>
      <c r="K182" s="69"/>
      <c r="L182" s="68" t="s">
        <v>4109</v>
      </c>
      <c r="M182" s="72"/>
      <c r="N182" s="73">
        <v>1037.84326171875</v>
      </c>
      <c r="O182" s="73">
        <v>7982.9873046875</v>
      </c>
      <c r="P182" s="74"/>
      <c r="Q182" s="75"/>
      <c r="R182" s="75"/>
      <c r="S182" s="85"/>
      <c r="T182" s="48">
        <v>0</v>
      </c>
      <c r="U182" s="48">
        <v>5</v>
      </c>
      <c r="V182" s="49">
        <v>1271.343345</v>
      </c>
      <c r="W182" s="49">
        <v>0.001065</v>
      </c>
      <c r="X182" s="49">
        <v>0.022037</v>
      </c>
      <c r="Y182" s="49">
        <v>1.291095</v>
      </c>
      <c r="Z182" s="49">
        <v>0.1</v>
      </c>
      <c r="AA182" s="49">
        <v>0</v>
      </c>
      <c r="AB182" s="70">
        <v>182</v>
      </c>
      <c r="AC18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2" s="71"/>
      <c r="AE182" s="77">
        <v>1145</v>
      </c>
      <c r="AF182" s="77">
        <v>933</v>
      </c>
      <c r="AG182" s="77">
        <v>20217</v>
      </c>
      <c r="AH182" s="77">
        <v>64279</v>
      </c>
      <c r="AI182" s="77"/>
      <c r="AJ182" s="77"/>
      <c r="AK182" s="77"/>
      <c r="AL182" s="77"/>
      <c r="AM182" s="77"/>
      <c r="AN182" s="79">
        <v>43907.82539351852</v>
      </c>
      <c r="AO182" s="77" t="s">
        <v>3485</v>
      </c>
      <c r="AP182" s="82" t="s">
        <v>3665</v>
      </c>
      <c r="AQ182" s="77" t="s">
        <v>66</v>
      </c>
      <c r="AR182" s="48" t="s">
        <v>988</v>
      </c>
      <c r="AS182" s="48" t="s">
        <v>988</v>
      </c>
      <c r="AT182" s="48" t="s">
        <v>1174</v>
      </c>
      <c r="AU182" s="48" t="s">
        <v>1174</v>
      </c>
      <c r="AV182" s="48" t="s">
        <v>1192</v>
      </c>
      <c r="AW182" s="48" t="s">
        <v>1192</v>
      </c>
      <c r="AX182" s="103" t="s">
        <v>4578</v>
      </c>
      <c r="AY182" s="103" t="s">
        <v>4722</v>
      </c>
      <c r="AZ182" s="103" t="s">
        <v>4835</v>
      </c>
      <c r="BA182" s="103" t="s">
        <v>4835</v>
      </c>
      <c r="BB182" s="2"/>
      <c r="BC182" s="3"/>
      <c r="BD182" s="3"/>
      <c r="BE182" s="3"/>
      <c r="BF182" s="3"/>
    </row>
    <row r="183" spans="1:58" ht="34.05" customHeight="1">
      <c r="A183" s="63" t="s">
        <v>317</v>
      </c>
      <c r="C183" s="64"/>
      <c r="D183" s="64"/>
      <c r="E183" s="65"/>
      <c r="F183" s="67"/>
      <c r="G183" s="99" t="s">
        <v>3229</v>
      </c>
      <c r="H183" s="64"/>
      <c r="I183" s="68"/>
      <c r="J183" s="69"/>
      <c r="K183" s="69"/>
      <c r="L183" s="68" t="s">
        <v>4110</v>
      </c>
      <c r="M183" s="72"/>
      <c r="N183" s="73">
        <v>730.3763427734375</v>
      </c>
      <c r="O183" s="73">
        <v>6147.36181640625</v>
      </c>
      <c r="P183" s="74"/>
      <c r="Q183" s="75"/>
      <c r="R183" s="75"/>
      <c r="S183" s="85"/>
      <c r="T183" s="48">
        <v>0</v>
      </c>
      <c r="U183" s="48">
        <v>1</v>
      </c>
      <c r="V183" s="49">
        <v>0</v>
      </c>
      <c r="W183" s="49">
        <v>0.000866</v>
      </c>
      <c r="X183" s="49">
        <v>0.006934</v>
      </c>
      <c r="Y183" s="49">
        <v>0.385698</v>
      </c>
      <c r="Z183" s="49">
        <v>0</v>
      </c>
      <c r="AA183" s="49">
        <v>0</v>
      </c>
      <c r="AB183" s="70">
        <v>183</v>
      </c>
      <c r="AC18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3" s="71"/>
      <c r="AE183" s="77">
        <v>333</v>
      </c>
      <c r="AF183" s="77">
        <v>93</v>
      </c>
      <c r="AG183" s="77">
        <v>5763</v>
      </c>
      <c r="AH183" s="77">
        <v>7316</v>
      </c>
      <c r="AI183" s="77"/>
      <c r="AJ183" s="77" t="s">
        <v>2465</v>
      </c>
      <c r="AK183" s="77"/>
      <c r="AL183" s="77"/>
      <c r="AM183" s="77"/>
      <c r="AN183" s="79">
        <v>41872.42388888889</v>
      </c>
      <c r="AO183" s="77" t="s">
        <v>3485</v>
      </c>
      <c r="AP183" s="82" t="s">
        <v>3666</v>
      </c>
      <c r="AQ183" s="77" t="s">
        <v>66</v>
      </c>
      <c r="AR183" s="48" t="s">
        <v>988</v>
      </c>
      <c r="AS183" s="48" t="s">
        <v>988</v>
      </c>
      <c r="AT183" s="48" t="s">
        <v>1174</v>
      </c>
      <c r="AU183" s="48" t="s">
        <v>1174</v>
      </c>
      <c r="AV183" s="48"/>
      <c r="AW183" s="48"/>
      <c r="AX183" s="103" t="s">
        <v>4563</v>
      </c>
      <c r="AY183" s="103" t="s">
        <v>4563</v>
      </c>
      <c r="AZ183" s="103" t="s">
        <v>4822</v>
      </c>
      <c r="BA183" s="103" t="s">
        <v>4822</v>
      </c>
      <c r="BB183" s="2"/>
      <c r="BC183" s="3"/>
      <c r="BD183" s="3"/>
      <c r="BE183" s="3"/>
      <c r="BF183" s="3"/>
    </row>
    <row r="184" spans="1:58" ht="34.05" customHeight="1">
      <c r="A184" s="63" t="s">
        <v>318</v>
      </c>
      <c r="C184" s="64"/>
      <c r="D184" s="64"/>
      <c r="E184" s="65"/>
      <c r="F184" s="67"/>
      <c r="G184" s="99" t="s">
        <v>3230</v>
      </c>
      <c r="H184" s="64"/>
      <c r="I184" s="68"/>
      <c r="J184" s="69"/>
      <c r="K184" s="69"/>
      <c r="L184" s="68" t="s">
        <v>4111</v>
      </c>
      <c r="M184" s="72"/>
      <c r="N184" s="73">
        <v>6351.58154296875</v>
      </c>
      <c r="O184" s="73">
        <v>8851.796875</v>
      </c>
      <c r="P184" s="74"/>
      <c r="Q184" s="75"/>
      <c r="R184" s="75"/>
      <c r="S184" s="85"/>
      <c r="T184" s="48">
        <v>0</v>
      </c>
      <c r="U184" s="48">
        <v>1</v>
      </c>
      <c r="V184" s="49">
        <v>0</v>
      </c>
      <c r="W184" s="49">
        <v>0.000828</v>
      </c>
      <c r="X184" s="49">
        <v>0.003195</v>
      </c>
      <c r="Y184" s="49">
        <v>0.457188</v>
      </c>
      <c r="Z184" s="49">
        <v>0</v>
      </c>
      <c r="AA184" s="49">
        <v>0</v>
      </c>
      <c r="AB184" s="70">
        <v>184</v>
      </c>
      <c r="AC18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4" s="71"/>
      <c r="AE184" s="77">
        <v>1657</v>
      </c>
      <c r="AF184" s="77">
        <v>666</v>
      </c>
      <c r="AG184" s="77">
        <v>2377</v>
      </c>
      <c r="AH184" s="77">
        <v>9234</v>
      </c>
      <c r="AI184" s="77"/>
      <c r="AJ184" s="77" t="s">
        <v>2466</v>
      </c>
      <c r="AK184" s="77" t="s">
        <v>2741</v>
      </c>
      <c r="AL184" s="77"/>
      <c r="AM184" s="77"/>
      <c r="AN184" s="79">
        <v>43774.745208333334</v>
      </c>
      <c r="AO184" s="77" t="s">
        <v>3485</v>
      </c>
      <c r="AP184" s="82" t="s">
        <v>3667</v>
      </c>
      <c r="AQ184" s="77" t="s">
        <v>66</v>
      </c>
      <c r="AR184" s="48"/>
      <c r="AS184" s="48"/>
      <c r="AT184" s="48"/>
      <c r="AU184" s="48"/>
      <c r="AV184" s="48"/>
      <c r="AW184" s="48"/>
      <c r="AX184" s="103" t="s">
        <v>4562</v>
      </c>
      <c r="AY184" s="103" t="s">
        <v>4562</v>
      </c>
      <c r="AZ184" s="103" t="s">
        <v>4821</v>
      </c>
      <c r="BA184" s="103" t="s">
        <v>4821</v>
      </c>
      <c r="BB184" s="2"/>
      <c r="BC184" s="3"/>
      <c r="BD184" s="3"/>
      <c r="BE184" s="3"/>
      <c r="BF184" s="3"/>
    </row>
    <row r="185" spans="1:58" ht="34.05" customHeight="1">
      <c r="A185" s="63" t="s">
        <v>319</v>
      </c>
      <c r="C185" s="64"/>
      <c r="D185" s="64"/>
      <c r="E185" s="65"/>
      <c r="F185" s="67"/>
      <c r="G185" s="99" t="s">
        <v>3231</v>
      </c>
      <c r="H185" s="64"/>
      <c r="I185" s="68"/>
      <c r="J185" s="69"/>
      <c r="K185" s="69"/>
      <c r="L185" s="68" t="s">
        <v>4112</v>
      </c>
      <c r="M185" s="72"/>
      <c r="N185" s="73">
        <v>871.0933227539062</v>
      </c>
      <c r="O185" s="73">
        <v>8226.923828125</v>
      </c>
      <c r="P185" s="74"/>
      <c r="Q185" s="75"/>
      <c r="R185" s="75"/>
      <c r="S185" s="85"/>
      <c r="T185" s="48">
        <v>0</v>
      </c>
      <c r="U185" s="48">
        <v>2</v>
      </c>
      <c r="V185" s="49">
        <v>134.371394</v>
      </c>
      <c r="W185" s="49">
        <v>0.000935</v>
      </c>
      <c r="X185" s="49">
        <v>0.010425</v>
      </c>
      <c r="Y185" s="49">
        <v>0.643098</v>
      </c>
      <c r="Z185" s="49">
        <v>0</v>
      </c>
      <c r="AA185" s="49">
        <v>0</v>
      </c>
      <c r="AB185" s="70">
        <v>185</v>
      </c>
      <c r="AC18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5" s="71"/>
      <c r="AE185" s="77">
        <v>143</v>
      </c>
      <c r="AF185" s="77">
        <v>5792</v>
      </c>
      <c r="AG185" s="77">
        <v>35411</v>
      </c>
      <c r="AH185" s="77">
        <v>9474</v>
      </c>
      <c r="AI185" s="77"/>
      <c r="AJ185" s="77"/>
      <c r="AK185" s="77" t="s">
        <v>2755</v>
      </c>
      <c r="AL185" s="82" t="s">
        <v>2936</v>
      </c>
      <c r="AM185" s="77"/>
      <c r="AN185" s="79">
        <v>41406.818819444445</v>
      </c>
      <c r="AO185" s="77" t="s">
        <v>3485</v>
      </c>
      <c r="AP185" s="82" t="s">
        <v>3668</v>
      </c>
      <c r="AQ185" s="77" t="s">
        <v>66</v>
      </c>
      <c r="AR185" s="48" t="s">
        <v>988</v>
      </c>
      <c r="AS185" s="48" t="s">
        <v>988</v>
      </c>
      <c r="AT185" s="48" t="s">
        <v>1174</v>
      </c>
      <c r="AU185" s="48" t="s">
        <v>1174</v>
      </c>
      <c r="AV185" s="48"/>
      <c r="AW185" s="48"/>
      <c r="AX185" s="103" t="s">
        <v>4579</v>
      </c>
      <c r="AY185" s="103" t="s">
        <v>4554</v>
      </c>
      <c r="AZ185" s="103" t="s">
        <v>4836</v>
      </c>
      <c r="BA185" s="103" t="s">
        <v>4810</v>
      </c>
      <c r="BB185" s="2"/>
      <c r="BC185" s="3"/>
      <c r="BD185" s="3"/>
      <c r="BE185" s="3"/>
      <c r="BF185" s="3"/>
    </row>
    <row r="186" spans="1:58" ht="34.05" customHeight="1">
      <c r="A186" s="63" t="s">
        <v>320</v>
      </c>
      <c r="C186" s="64"/>
      <c r="D186" s="64"/>
      <c r="E186" s="65"/>
      <c r="F186" s="67"/>
      <c r="G186" s="99" t="s">
        <v>3232</v>
      </c>
      <c r="H186" s="64"/>
      <c r="I186" s="68"/>
      <c r="J186" s="69"/>
      <c r="K186" s="69"/>
      <c r="L186" s="68" t="s">
        <v>4113</v>
      </c>
      <c r="M186" s="72"/>
      <c r="N186" s="73">
        <v>1564.9539794921875</v>
      </c>
      <c r="O186" s="73">
        <v>9578.390625</v>
      </c>
      <c r="P186" s="74"/>
      <c r="Q186" s="75"/>
      <c r="R186" s="75"/>
      <c r="S186" s="85"/>
      <c r="T186" s="48">
        <v>0</v>
      </c>
      <c r="U186" s="48">
        <v>1</v>
      </c>
      <c r="V186" s="49">
        <v>0</v>
      </c>
      <c r="W186" s="49">
        <v>0.000812</v>
      </c>
      <c r="X186" s="49">
        <v>0.003491</v>
      </c>
      <c r="Y186" s="49">
        <v>0.407401</v>
      </c>
      <c r="Z186" s="49">
        <v>0</v>
      </c>
      <c r="AA186" s="49">
        <v>0</v>
      </c>
      <c r="AB186" s="70">
        <v>186</v>
      </c>
      <c r="AC18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6" s="71"/>
      <c r="AE186" s="77">
        <v>693</v>
      </c>
      <c r="AF186" s="77">
        <v>107</v>
      </c>
      <c r="AG186" s="77">
        <v>8927</v>
      </c>
      <c r="AH186" s="77">
        <v>14974</v>
      </c>
      <c r="AI186" s="77"/>
      <c r="AJ186" s="77" t="s">
        <v>2467</v>
      </c>
      <c r="AK186" s="77" t="s">
        <v>2691</v>
      </c>
      <c r="AL186" s="77"/>
      <c r="AM186" s="77"/>
      <c r="AN186" s="79">
        <v>39940.38962962963</v>
      </c>
      <c r="AO186" s="77" t="s">
        <v>3485</v>
      </c>
      <c r="AP186" s="82" t="s">
        <v>3669</v>
      </c>
      <c r="AQ186" s="77" t="s">
        <v>66</v>
      </c>
      <c r="AR186" s="48"/>
      <c r="AS186" s="48"/>
      <c r="AT186" s="48"/>
      <c r="AU186" s="48"/>
      <c r="AV186" s="48"/>
      <c r="AW186" s="48"/>
      <c r="AX186" s="103" t="s">
        <v>4554</v>
      </c>
      <c r="AY186" s="103" t="s">
        <v>4554</v>
      </c>
      <c r="AZ186" s="103" t="s">
        <v>4810</v>
      </c>
      <c r="BA186" s="103" t="s">
        <v>4810</v>
      </c>
      <c r="BB186" s="2"/>
      <c r="BC186" s="3"/>
      <c r="BD186" s="3"/>
      <c r="BE186" s="3"/>
      <c r="BF186" s="3"/>
    </row>
    <row r="187" spans="1:58" ht="34.05" customHeight="1">
      <c r="A187" s="63" t="s">
        <v>321</v>
      </c>
      <c r="C187" s="64"/>
      <c r="D187" s="64"/>
      <c r="E187" s="65"/>
      <c r="F187" s="67"/>
      <c r="G187" s="99" t="s">
        <v>3233</v>
      </c>
      <c r="H187" s="64"/>
      <c r="I187" s="68"/>
      <c r="J187" s="69"/>
      <c r="K187" s="69"/>
      <c r="L187" s="68" t="s">
        <v>4114</v>
      </c>
      <c r="M187" s="72"/>
      <c r="N187" s="73">
        <v>841.2766723632812</v>
      </c>
      <c r="O187" s="73">
        <v>9567.41796875</v>
      </c>
      <c r="P187" s="74"/>
      <c r="Q187" s="75"/>
      <c r="R187" s="75"/>
      <c r="S187" s="85"/>
      <c r="T187" s="48">
        <v>0</v>
      </c>
      <c r="U187" s="48">
        <v>1</v>
      </c>
      <c r="V187" s="49">
        <v>0</v>
      </c>
      <c r="W187" s="49">
        <v>0.000812</v>
      </c>
      <c r="X187" s="49">
        <v>0.003491</v>
      </c>
      <c r="Y187" s="49">
        <v>0.407401</v>
      </c>
      <c r="Z187" s="49">
        <v>0</v>
      </c>
      <c r="AA187" s="49">
        <v>0</v>
      </c>
      <c r="AB187" s="70">
        <v>187</v>
      </c>
      <c r="AC18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7" s="71"/>
      <c r="AE187" s="77">
        <v>1218</v>
      </c>
      <c r="AF187" s="77">
        <v>746</v>
      </c>
      <c r="AG187" s="77">
        <v>4269</v>
      </c>
      <c r="AH187" s="77">
        <v>2149</v>
      </c>
      <c r="AI187" s="77"/>
      <c r="AJ187" s="77"/>
      <c r="AK187" s="77"/>
      <c r="AL187" s="77"/>
      <c r="AM187" s="77"/>
      <c r="AN187" s="79">
        <v>43986.91599537037</v>
      </c>
      <c r="AO187" s="77" t="s">
        <v>3485</v>
      </c>
      <c r="AP187" s="82" t="s">
        <v>3670</v>
      </c>
      <c r="AQ187" s="77" t="s">
        <v>66</v>
      </c>
      <c r="AR187" s="48"/>
      <c r="AS187" s="48"/>
      <c r="AT187" s="48"/>
      <c r="AU187" s="48"/>
      <c r="AV187" s="48"/>
      <c r="AW187" s="48"/>
      <c r="AX187" s="103" t="s">
        <v>4554</v>
      </c>
      <c r="AY187" s="103" t="s">
        <v>4554</v>
      </c>
      <c r="AZ187" s="103" t="s">
        <v>4810</v>
      </c>
      <c r="BA187" s="103" t="s">
        <v>4810</v>
      </c>
      <c r="BB187" s="2"/>
      <c r="BC187" s="3"/>
      <c r="BD187" s="3"/>
      <c r="BE187" s="3"/>
      <c r="BF187" s="3"/>
    </row>
    <row r="188" spans="1:58" ht="34.05" customHeight="1">
      <c r="A188" s="63" t="s">
        <v>322</v>
      </c>
      <c r="C188" s="64"/>
      <c r="D188" s="64"/>
      <c r="E188" s="65"/>
      <c r="F188" s="67"/>
      <c r="G188" s="99" t="s">
        <v>3234</v>
      </c>
      <c r="H188" s="64"/>
      <c r="I188" s="68"/>
      <c r="J188" s="69"/>
      <c r="K188" s="69"/>
      <c r="L188" s="68" t="s">
        <v>4115</v>
      </c>
      <c r="M188" s="72"/>
      <c r="N188" s="73">
        <v>9255.0263671875</v>
      </c>
      <c r="O188" s="73">
        <v>5350.70458984375</v>
      </c>
      <c r="P188" s="74"/>
      <c r="Q188" s="75"/>
      <c r="R188" s="75"/>
      <c r="S188" s="85"/>
      <c r="T188" s="48">
        <v>0</v>
      </c>
      <c r="U188" s="48">
        <v>1</v>
      </c>
      <c r="V188" s="49">
        <v>0</v>
      </c>
      <c r="W188" s="49">
        <v>1</v>
      </c>
      <c r="X188" s="49">
        <v>0</v>
      </c>
      <c r="Y188" s="49">
        <v>0.701754</v>
      </c>
      <c r="Z188" s="49">
        <v>0</v>
      </c>
      <c r="AA188" s="49">
        <v>0</v>
      </c>
      <c r="AB188" s="70">
        <v>188</v>
      </c>
      <c r="AC18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8" s="71"/>
      <c r="AE188" s="77">
        <v>1</v>
      </c>
      <c r="AF188" s="77">
        <v>292</v>
      </c>
      <c r="AG188" s="77">
        <v>35897</v>
      </c>
      <c r="AH188" s="77">
        <v>0</v>
      </c>
      <c r="AI188" s="77"/>
      <c r="AJ188" s="77" t="s">
        <v>2468</v>
      </c>
      <c r="AK188" s="77"/>
      <c r="AL188" s="77"/>
      <c r="AM188" s="77"/>
      <c r="AN188" s="79">
        <v>44004.65688657408</v>
      </c>
      <c r="AO188" s="77" t="s">
        <v>3485</v>
      </c>
      <c r="AP188" s="82" t="s">
        <v>3671</v>
      </c>
      <c r="AQ188" s="77" t="s">
        <v>66</v>
      </c>
      <c r="AR188" s="48"/>
      <c r="AS188" s="48"/>
      <c r="AT188" s="48"/>
      <c r="AU188" s="48"/>
      <c r="AV188" s="48" t="s">
        <v>1198</v>
      </c>
      <c r="AW188" s="48" t="s">
        <v>1198</v>
      </c>
      <c r="AX188" s="103" t="s">
        <v>4580</v>
      </c>
      <c r="AY188" s="103" t="s">
        <v>4580</v>
      </c>
      <c r="AZ188" s="103" t="s">
        <v>4837</v>
      </c>
      <c r="BA188" s="103" t="s">
        <v>4837</v>
      </c>
      <c r="BB188" s="2"/>
      <c r="BC188" s="3"/>
      <c r="BD188" s="3"/>
      <c r="BE188" s="3"/>
      <c r="BF188" s="3"/>
    </row>
    <row r="189" spans="1:58" ht="34.05" customHeight="1">
      <c r="A189" s="63" t="s">
        <v>518</v>
      </c>
      <c r="C189" s="64"/>
      <c r="D189" s="64"/>
      <c r="E189" s="65"/>
      <c r="F189" s="67"/>
      <c r="G189" s="99" t="s">
        <v>3235</v>
      </c>
      <c r="H189" s="64"/>
      <c r="I189" s="68"/>
      <c r="J189" s="69"/>
      <c r="K189" s="69"/>
      <c r="L189" s="68" t="s">
        <v>4116</v>
      </c>
      <c r="M189" s="72"/>
      <c r="N189" s="73">
        <v>8868.1611328125</v>
      </c>
      <c r="O189" s="73">
        <v>4834.22705078125</v>
      </c>
      <c r="P189" s="74"/>
      <c r="Q189" s="75"/>
      <c r="R189" s="75"/>
      <c r="S189" s="85"/>
      <c r="T189" s="48">
        <v>2</v>
      </c>
      <c r="U189" s="48">
        <v>1</v>
      </c>
      <c r="V189" s="49">
        <v>0</v>
      </c>
      <c r="W189" s="49">
        <v>1</v>
      </c>
      <c r="X189" s="49">
        <v>0</v>
      </c>
      <c r="Y189" s="49">
        <v>1.298244</v>
      </c>
      <c r="Z189" s="49">
        <v>0</v>
      </c>
      <c r="AA189" s="49">
        <v>0</v>
      </c>
      <c r="AB189" s="70">
        <v>189</v>
      </c>
      <c r="AC18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89" s="71"/>
      <c r="AE189" s="77">
        <v>1</v>
      </c>
      <c r="AF189" s="77">
        <v>0</v>
      </c>
      <c r="AG189" s="77">
        <v>106</v>
      </c>
      <c r="AH189" s="77">
        <v>2</v>
      </c>
      <c r="AI189" s="77"/>
      <c r="AJ189" s="77" t="s">
        <v>2469</v>
      </c>
      <c r="AK189" s="77" t="s">
        <v>2709</v>
      </c>
      <c r="AL189" s="82" t="s">
        <v>2937</v>
      </c>
      <c r="AM189" s="77"/>
      <c r="AN189" s="79">
        <v>43938.80363425926</v>
      </c>
      <c r="AO189" s="77" t="s">
        <v>3485</v>
      </c>
      <c r="AP189" s="82" t="s">
        <v>3672</v>
      </c>
      <c r="AQ189" s="77" t="s">
        <v>66</v>
      </c>
      <c r="AR189" s="48" t="s">
        <v>4444</v>
      </c>
      <c r="AS189" s="48" t="s">
        <v>4444</v>
      </c>
      <c r="AT189" s="48" t="s">
        <v>1169</v>
      </c>
      <c r="AU189" s="48" t="s">
        <v>1169</v>
      </c>
      <c r="AV189" s="48" t="s">
        <v>1198</v>
      </c>
      <c r="AW189" s="48" t="s">
        <v>1198</v>
      </c>
      <c r="AX189" s="103" t="s">
        <v>4581</v>
      </c>
      <c r="AY189" s="103" t="s">
        <v>4581</v>
      </c>
      <c r="AZ189" s="103" t="s">
        <v>4838</v>
      </c>
      <c r="BA189" s="103" t="s">
        <v>4838</v>
      </c>
      <c r="BB189" s="2"/>
      <c r="BC189" s="3"/>
      <c r="BD189" s="3"/>
      <c r="BE189" s="3"/>
      <c r="BF189" s="3"/>
    </row>
    <row r="190" spans="1:58" ht="34.05" customHeight="1">
      <c r="A190" s="63" t="s">
        <v>323</v>
      </c>
      <c r="C190" s="64"/>
      <c r="D190" s="64"/>
      <c r="E190" s="65"/>
      <c r="F190" s="67"/>
      <c r="G190" s="99" t="s">
        <v>3236</v>
      </c>
      <c r="H190" s="64"/>
      <c r="I190" s="68"/>
      <c r="J190" s="69"/>
      <c r="K190" s="69"/>
      <c r="L190" s="68" t="s">
        <v>4117</v>
      </c>
      <c r="M190" s="72"/>
      <c r="N190" s="73">
        <v>771.7505493164062</v>
      </c>
      <c r="O190" s="73">
        <v>9358.2666015625</v>
      </c>
      <c r="P190" s="74"/>
      <c r="Q190" s="75"/>
      <c r="R190" s="75"/>
      <c r="S190" s="85"/>
      <c r="T190" s="48">
        <v>0</v>
      </c>
      <c r="U190" s="48">
        <v>1</v>
      </c>
      <c r="V190" s="49">
        <v>0</v>
      </c>
      <c r="W190" s="49">
        <v>0.000812</v>
      </c>
      <c r="X190" s="49">
        <v>0.003491</v>
      </c>
      <c r="Y190" s="49">
        <v>0.407401</v>
      </c>
      <c r="Z190" s="49">
        <v>0</v>
      </c>
      <c r="AA190" s="49">
        <v>0</v>
      </c>
      <c r="AB190" s="70">
        <v>190</v>
      </c>
      <c r="AC19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0" s="71"/>
      <c r="AE190" s="77">
        <v>366</v>
      </c>
      <c r="AF190" s="77">
        <v>3643</v>
      </c>
      <c r="AG190" s="77">
        <v>57445</v>
      </c>
      <c r="AH190" s="77">
        <v>608</v>
      </c>
      <c r="AI190" s="77"/>
      <c r="AJ190" s="77" t="s">
        <v>2470</v>
      </c>
      <c r="AK190" s="77" t="s">
        <v>2769</v>
      </c>
      <c r="AL190" s="82" t="s">
        <v>2938</v>
      </c>
      <c r="AM190" s="77"/>
      <c r="AN190" s="79">
        <v>39972.712175925924</v>
      </c>
      <c r="AO190" s="77" t="s">
        <v>3485</v>
      </c>
      <c r="AP190" s="82" t="s">
        <v>3673</v>
      </c>
      <c r="AQ190" s="77" t="s">
        <v>66</v>
      </c>
      <c r="AR190" s="48"/>
      <c r="AS190" s="48"/>
      <c r="AT190" s="48"/>
      <c r="AU190" s="48"/>
      <c r="AV190" s="48"/>
      <c r="AW190" s="48"/>
      <c r="AX190" s="103" t="s">
        <v>4554</v>
      </c>
      <c r="AY190" s="103" t="s">
        <v>4554</v>
      </c>
      <c r="AZ190" s="103" t="s">
        <v>4810</v>
      </c>
      <c r="BA190" s="103" t="s">
        <v>4810</v>
      </c>
      <c r="BB190" s="2"/>
      <c r="BC190" s="3"/>
      <c r="BD190" s="3"/>
      <c r="BE190" s="3"/>
      <c r="BF190" s="3"/>
    </row>
    <row r="191" spans="1:58" ht="34.05" customHeight="1">
      <c r="A191" s="63" t="s">
        <v>324</v>
      </c>
      <c r="C191" s="64"/>
      <c r="D191" s="64"/>
      <c r="E191" s="65"/>
      <c r="F191" s="67"/>
      <c r="G191" s="99" t="s">
        <v>3237</v>
      </c>
      <c r="H191" s="64"/>
      <c r="I191" s="68"/>
      <c r="J191" s="69"/>
      <c r="K191" s="69"/>
      <c r="L191" s="68" t="s">
        <v>4118</v>
      </c>
      <c r="M191" s="72"/>
      <c r="N191" s="73">
        <v>1059.466796875</v>
      </c>
      <c r="O191" s="73">
        <v>2629.46435546875</v>
      </c>
      <c r="P191" s="74"/>
      <c r="Q191" s="75"/>
      <c r="R191" s="75"/>
      <c r="S191" s="85"/>
      <c r="T191" s="48">
        <v>0</v>
      </c>
      <c r="U191" s="48">
        <v>2</v>
      </c>
      <c r="V191" s="49">
        <v>0</v>
      </c>
      <c r="W191" s="49">
        <v>0.000769</v>
      </c>
      <c r="X191" s="49">
        <v>0.003198</v>
      </c>
      <c r="Y191" s="49">
        <v>0.584734</v>
      </c>
      <c r="Z191" s="49">
        <v>1</v>
      </c>
      <c r="AA191" s="49">
        <v>0</v>
      </c>
      <c r="AB191" s="70">
        <v>191</v>
      </c>
      <c r="AC19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1" s="71"/>
      <c r="AE191" s="77">
        <v>205</v>
      </c>
      <c r="AF191" s="77">
        <v>256</v>
      </c>
      <c r="AG191" s="77">
        <v>868</v>
      </c>
      <c r="AH191" s="77">
        <v>4</v>
      </c>
      <c r="AI191" s="77"/>
      <c r="AJ191" s="77" t="s">
        <v>2471</v>
      </c>
      <c r="AK191" s="77"/>
      <c r="AL191" s="82" t="s">
        <v>2939</v>
      </c>
      <c r="AM191" s="77"/>
      <c r="AN191" s="79">
        <v>42404.56138888889</v>
      </c>
      <c r="AO191" s="77" t="s">
        <v>3485</v>
      </c>
      <c r="AP191" s="82" t="s">
        <v>3674</v>
      </c>
      <c r="AQ191" s="77" t="s">
        <v>66</v>
      </c>
      <c r="AR191" s="48"/>
      <c r="AS191" s="48"/>
      <c r="AT191" s="48"/>
      <c r="AU191" s="48"/>
      <c r="AV191" s="48"/>
      <c r="AW191" s="48"/>
      <c r="AX191" s="103" t="s">
        <v>4538</v>
      </c>
      <c r="AY191" s="103" t="s">
        <v>4538</v>
      </c>
      <c r="AZ191" s="103" t="s">
        <v>4799</v>
      </c>
      <c r="BA191" s="103" t="s">
        <v>4799</v>
      </c>
      <c r="BB191" s="2"/>
      <c r="BC191" s="3"/>
      <c r="BD191" s="3"/>
      <c r="BE191" s="3"/>
      <c r="BF191" s="3"/>
    </row>
    <row r="192" spans="1:58" ht="34.05" customHeight="1">
      <c r="A192" s="63" t="s">
        <v>325</v>
      </c>
      <c r="C192" s="64"/>
      <c r="D192" s="64"/>
      <c r="E192" s="65"/>
      <c r="F192" s="67"/>
      <c r="G192" s="99" t="s">
        <v>3238</v>
      </c>
      <c r="H192" s="64"/>
      <c r="I192" s="68"/>
      <c r="J192" s="69"/>
      <c r="K192" s="69"/>
      <c r="L192" s="68" t="s">
        <v>4119</v>
      </c>
      <c r="M192" s="72"/>
      <c r="N192" s="73">
        <v>8689.607421875</v>
      </c>
      <c r="O192" s="73">
        <v>4834.22705078125</v>
      </c>
      <c r="P192" s="74"/>
      <c r="Q192" s="75"/>
      <c r="R192" s="75"/>
      <c r="S192" s="85"/>
      <c r="T192" s="48">
        <v>2</v>
      </c>
      <c r="U192" s="48">
        <v>1</v>
      </c>
      <c r="V192" s="49">
        <v>0</v>
      </c>
      <c r="W192" s="49">
        <v>1</v>
      </c>
      <c r="X192" s="49">
        <v>0</v>
      </c>
      <c r="Y192" s="49">
        <v>1.298244</v>
      </c>
      <c r="Z192" s="49">
        <v>0</v>
      </c>
      <c r="AA192" s="49">
        <v>0</v>
      </c>
      <c r="AB192" s="70">
        <v>192</v>
      </c>
      <c r="AC19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2" s="71"/>
      <c r="AE192" s="77">
        <v>145</v>
      </c>
      <c r="AF192" s="77">
        <v>330</v>
      </c>
      <c r="AG192" s="77">
        <v>14161</v>
      </c>
      <c r="AH192" s="77">
        <v>20672</v>
      </c>
      <c r="AI192" s="77"/>
      <c r="AJ192" s="77" t="s">
        <v>2472</v>
      </c>
      <c r="AK192" s="77"/>
      <c r="AL192" s="77"/>
      <c r="AM192" s="77"/>
      <c r="AN192" s="79">
        <v>42163.562743055554</v>
      </c>
      <c r="AO192" s="77" t="s">
        <v>3485</v>
      </c>
      <c r="AP192" s="82" t="s">
        <v>3675</v>
      </c>
      <c r="AQ192" s="77" t="s">
        <v>66</v>
      </c>
      <c r="AR192" s="48" t="s">
        <v>1000</v>
      </c>
      <c r="AS192" s="48" t="s">
        <v>1000</v>
      </c>
      <c r="AT192" s="48" t="s">
        <v>1169</v>
      </c>
      <c r="AU192" s="48" t="s">
        <v>1169</v>
      </c>
      <c r="AV192" s="48"/>
      <c r="AW192" s="48"/>
      <c r="AX192" s="103" t="s">
        <v>4582</v>
      </c>
      <c r="AY192" s="103" t="s">
        <v>4582</v>
      </c>
      <c r="AZ192" s="103" t="s">
        <v>4839</v>
      </c>
      <c r="BA192" s="103" t="s">
        <v>4839</v>
      </c>
      <c r="BB192" s="2"/>
      <c r="BC192" s="3"/>
      <c r="BD192" s="3"/>
      <c r="BE192" s="3"/>
      <c r="BF192" s="3"/>
    </row>
    <row r="193" spans="1:58" ht="34.05" customHeight="1">
      <c r="A193" s="63" t="s">
        <v>326</v>
      </c>
      <c r="C193" s="64"/>
      <c r="D193" s="64"/>
      <c r="E193" s="65"/>
      <c r="F193" s="67"/>
      <c r="G193" s="99" t="s">
        <v>3078</v>
      </c>
      <c r="H193" s="64"/>
      <c r="I193" s="68"/>
      <c r="J193" s="69"/>
      <c r="K193" s="69"/>
      <c r="L193" s="68" t="s">
        <v>4120</v>
      </c>
      <c r="M193" s="72"/>
      <c r="N193" s="73">
        <v>8302.7412109375</v>
      </c>
      <c r="O193" s="73">
        <v>5350.70458984375</v>
      </c>
      <c r="P193" s="74"/>
      <c r="Q193" s="75"/>
      <c r="R193" s="75"/>
      <c r="S193" s="85"/>
      <c r="T193" s="48">
        <v>0</v>
      </c>
      <c r="U193" s="48">
        <v>1</v>
      </c>
      <c r="V193" s="49">
        <v>0</v>
      </c>
      <c r="W193" s="49">
        <v>1</v>
      </c>
      <c r="X193" s="49">
        <v>0</v>
      </c>
      <c r="Y193" s="49">
        <v>0.701754</v>
      </c>
      <c r="Z193" s="49">
        <v>0</v>
      </c>
      <c r="AA193" s="49">
        <v>0</v>
      </c>
      <c r="AB193" s="70">
        <v>193</v>
      </c>
      <c r="AC19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3" s="71"/>
      <c r="AE193" s="77">
        <v>323</v>
      </c>
      <c r="AF193" s="77">
        <v>160</v>
      </c>
      <c r="AG193" s="77">
        <v>12242</v>
      </c>
      <c r="AH193" s="77">
        <v>5375</v>
      </c>
      <c r="AI193" s="77"/>
      <c r="AJ193" s="77" t="s">
        <v>2473</v>
      </c>
      <c r="AK193" s="77"/>
      <c r="AL193" s="77"/>
      <c r="AM193" s="77"/>
      <c r="AN193" s="79">
        <v>44070.566041666665</v>
      </c>
      <c r="AO193" s="77" t="s">
        <v>3485</v>
      </c>
      <c r="AP193" s="82" t="s">
        <v>3676</v>
      </c>
      <c r="AQ193" s="77" t="s">
        <v>66</v>
      </c>
      <c r="AR193" s="48"/>
      <c r="AS193" s="48"/>
      <c r="AT193" s="48"/>
      <c r="AU193" s="48"/>
      <c r="AV193" s="48"/>
      <c r="AW193" s="48"/>
      <c r="AX193" s="103" t="s">
        <v>4583</v>
      </c>
      <c r="AY193" s="103" t="s">
        <v>4583</v>
      </c>
      <c r="AZ193" s="103" t="s">
        <v>4840</v>
      </c>
      <c r="BA193" s="103" t="s">
        <v>4840</v>
      </c>
      <c r="BB193" s="2"/>
      <c r="BC193" s="3"/>
      <c r="BD193" s="3"/>
      <c r="BE193" s="3"/>
      <c r="BF193" s="3"/>
    </row>
    <row r="194" spans="1:58" ht="34.05" customHeight="1">
      <c r="A194" s="63" t="s">
        <v>327</v>
      </c>
      <c r="C194" s="64"/>
      <c r="D194" s="64"/>
      <c r="E194" s="65"/>
      <c r="F194" s="67"/>
      <c r="G194" s="99" t="s">
        <v>3239</v>
      </c>
      <c r="H194" s="64"/>
      <c r="I194" s="68"/>
      <c r="J194" s="69"/>
      <c r="K194" s="69"/>
      <c r="L194" s="68" t="s">
        <v>4121</v>
      </c>
      <c r="M194" s="72"/>
      <c r="N194" s="73">
        <v>1331.5550537109375</v>
      </c>
      <c r="O194" s="73">
        <v>9751.0908203125</v>
      </c>
      <c r="P194" s="74"/>
      <c r="Q194" s="75"/>
      <c r="R194" s="75"/>
      <c r="S194" s="85"/>
      <c r="T194" s="48">
        <v>0</v>
      </c>
      <c r="U194" s="48">
        <v>1</v>
      </c>
      <c r="V194" s="49">
        <v>0</v>
      </c>
      <c r="W194" s="49">
        <v>0.000812</v>
      </c>
      <c r="X194" s="49">
        <v>0.003491</v>
      </c>
      <c r="Y194" s="49">
        <v>0.407401</v>
      </c>
      <c r="Z194" s="49">
        <v>0</v>
      </c>
      <c r="AA194" s="49">
        <v>0</v>
      </c>
      <c r="AB194" s="70">
        <v>194</v>
      </c>
      <c r="AC19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4" s="71"/>
      <c r="AE194" s="77">
        <v>543</v>
      </c>
      <c r="AF194" s="77">
        <v>532</v>
      </c>
      <c r="AG194" s="77">
        <v>48594</v>
      </c>
      <c r="AH194" s="77">
        <v>35617</v>
      </c>
      <c r="AI194" s="77"/>
      <c r="AJ194" s="77" t="s">
        <v>2474</v>
      </c>
      <c r="AK194" s="77" t="s">
        <v>2770</v>
      </c>
      <c r="AL194" s="82" t="s">
        <v>2940</v>
      </c>
      <c r="AM194" s="77"/>
      <c r="AN194" s="79">
        <v>43870.61277777778</v>
      </c>
      <c r="AO194" s="77" t="s">
        <v>3485</v>
      </c>
      <c r="AP194" s="82" t="s">
        <v>3677</v>
      </c>
      <c r="AQ194" s="77" t="s">
        <v>66</v>
      </c>
      <c r="AR194" s="48"/>
      <c r="AS194" s="48"/>
      <c r="AT194" s="48"/>
      <c r="AU194" s="48"/>
      <c r="AV194" s="48"/>
      <c r="AW194" s="48"/>
      <c r="AX194" s="103" t="s">
        <v>4554</v>
      </c>
      <c r="AY194" s="103" t="s">
        <v>4554</v>
      </c>
      <c r="AZ194" s="103" t="s">
        <v>4810</v>
      </c>
      <c r="BA194" s="103" t="s">
        <v>4810</v>
      </c>
      <c r="BB194" s="2"/>
      <c r="BC194" s="3"/>
      <c r="BD194" s="3"/>
      <c r="BE194" s="3"/>
      <c r="BF194" s="3"/>
    </row>
    <row r="195" spans="1:58" ht="34.05" customHeight="1">
      <c r="A195" s="63" t="s">
        <v>328</v>
      </c>
      <c r="C195" s="64"/>
      <c r="D195" s="64"/>
      <c r="E195" s="65"/>
      <c r="F195" s="67"/>
      <c r="G195" s="99" t="s">
        <v>3240</v>
      </c>
      <c r="H195" s="64"/>
      <c r="I195" s="68"/>
      <c r="J195" s="69"/>
      <c r="K195" s="69"/>
      <c r="L195" s="68" t="s">
        <v>4122</v>
      </c>
      <c r="M195" s="72"/>
      <c r="N195" s="73">
        <v>7171.90185546875</v>
      </c>
      <c r="O195" s="73">
        <v>1012.2954711914062</v>
      </c>
      <c r="P195" s="74"/>
      <c r="Q195" s="75"/>
      <c r="R195" s="75"/>
      <c r="S195" s="85"/>
      <c r="T195" s="48">
        <v>0</v>
      </c>
      <c r="U195" s="48">
        <v>1</v>
      </c>
      <c r="V195" s="49">
        <v>0</v>
      </c>
      <c r="W195" s="49">
        <v>1</v>
      </c>
      <c r="X195" s="49">
        <v>0</v>
      </c>
      <c r="Y195" s="49">
        <v>0.999999</v>
      </c>
      <c r="Z195" s="49">
        <v>0</v>
      </c>
      <c r="AA195" s="49">
        <v>0</v>
      </c>
      <c r="AB195" s="70">
        <v>195</v>
      </c>
      <c r="AC19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5" s="71"/>
      <c r="AE195" s="77">
        <v>2257</v>
      </c>
      <c r="AF195" s="77">
        <v>1545</v>
      </c>
      <c r="AG195" s="77">
        <v>2980</v>
      </c>
      <c r="AH195" s="77">
        <v>21280</v>
      </c>
      <c r="AI195" s="77"/>
      <c r="AJ195" s="77" t="s">
        <v>2475</v>
      </c>
      <c r="AK195" s="77" t="s">
        <v>2691</v>
      </c>
      <c r="AL195" s="82" t="s">
        <v>2941</v>
      </c>
      <c r="AM195" s="77"/>
      <c r="AN195" s="79">
        <v>40585.7803125</v>
      </c>
      <c r="AO195" s="77" t="s">
        <v>3485</v>
      </c>
      <c r="AP195" s="82" t="s">
        <v>3678</v>
      </c>
      <c r="AQ195" s="77" t="s">
        <v>66</v>
      </c>
      <c r="AR195" s="48" t="s">
        <v>1001</v>
      </c>
      <c r="AS195" s="48" t="s">
        <v>1001</v>
      </c>
      <c r="AT195" s="48" t="s">
        <v>1174</v>
      </c>
      <c r="AU195" s="48" t="s">
        <v>1174</v>
      </c>
      <c r="AV195" s="48" t="s">
        <v>1199</v>
      </c>
      <c r="AW195" s="48" t="s">
        <v>1199</v>
      </c>
      <c r="AX195" s="103" t="s">
        <v>4584</v>
      </c>
      <c r="AY195" s="103" t="s">
        <v>4584</v>
      </c>
      <c r="AZ195" s="103" t="s">
        <v>4841</v>
      </c>
      <c r="BA195" s="103" t="s">
        <v>4841</v>
      </c>
      <c r="BB195" s="2"/>
      <c r="BC195" s="3"/>
      <c r="BD195" s="3"/>
      <c r="BE195" s="3"/>
      <c r="BF195" s="3"/>
    </row>
    <row r="196" spans="1:58" ht="34.05" customHeight="1">
      <c r="A196" s="63" t="s">
        <v>560</v>
      </c>
      <c r="C196" s="64"/>
      <c r="D196" s="64"/>
      <c r="E196" s="65"/>
      <c r="F196" s="67"/>
      <c r="G196" s="99" t="s">
        <v>3241</v>
      </c>
      <c r="H196" s="64"/>
      <c r="I196" s="68"/>
      <c r="J196" s="69"/>
      <c r="K196" s="69"/>
      <c r="L196" s="68" t="s">
        <v>4123</v>
      </c>
      <c r="M196" s="72"/>
      <c r="N196" s="73">
        <v>7558.76806640625</v>
      </c>
      <c r="O196" s="73">
        <v>1528.772705078125</v>
      </c>
      <c r="P196" s="74"/>
      <c r="Q196" s="75"/>
      <c r="R196" s="75"/>
      <c r="S196" s="85"/>
      <c r="T196" s="48">
        <v>1</v>
      </c>
      <c r="U196" s="48">
        <v>0</v>
      </c>
      <c r="V196" s="49">
        <v>0</v>
      </c>
      <c r="W196" s="49">
        <v>1</v>
      </c>
      <c r="X196" s="49">
        <v>0</v>
      </c>
      <c r="Y196" s="49">
        <v>0.999999</v>
      </c>
      <c r="Z196" s="49">
        <v>0</v>
      </c>
      <c r="AA196" s="49">
        <v>0</v>
      </c>
      <c r="AB196" s="70">
        <v>196</v>
      </c>
      <c r="AC19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6" s="71"/>
      <c r="AE196" s="77">
        <v>258</v>
      </c>
      <c r="AF196" s="77">
        <v>134048</v>
      </c>
      <c r="AG196" s="77">
        <v>37773</v>
      </c>
      <c r="AH196" s="77">
        <v>25592</v>
      </c>
      <c r="AI196" s="77"/>
      <c r="AJ196" s="77" t="s">
        <v>2476</v>
      </c>
      <c r="AK196" s="77" t="s">
        <v>2709</v>
      </c>
      <c r="AL196" s="82" t="s">
        <v>2942</v>
      </c>
      <c r="AM196" s="77"/>
      <c r="AN196" s="79">
        <v>40428.40899305556</v>
      </c>
      <c r="AO196" s="77" t="s">
        <v>3485</v>
      </c>
      <c r="AP196" s="82" t="s">
        <v>3679</v>
      </c>
      <c r="AQ196" s="77" t="s">
        <v>65</v>
      </c>
      <c r="AR196" s="48"/>
      <c r="AS196" s="48"/>
      <c r="AT196" s="48"/>
      <c r="AU196" s="48"/>
      <c r="AV196" s="48"/>
      <c r="AW196" s="48"/>
      <c r="AX196" s="48"/>
      <c r="AY196" s="48"/>
      <c r="AZ196" s="48"/>
      <c r="BA196" s="48"/>
      <c r="BB196" s="2"/>
      <c r="BC196" s="3"/>
      <c r="BD196" s="3"/>
      <c r="BE196" s="3"/>
      <c r="BF196" s="3"/>
    </row>
    <row r="197" spans="1:58" ht="34.05" customHeight="1">
      <c r="A197" s="63" t="s">
        <v>329</v>
      </c>
      <c r="C197" s="64"/>
      <c r="D197" s="64"/>
      <c r="E197" s="65"/>
      <c r="F197" s="67"/>
      <c r="G197" s="99" t="s">
        <v>3242</v>
      </c>
      <c r="H197" s="64"/>
      <c r="I197" s="68"/>
      <c r="J197" s="69"/>
      <c r="K197" s="69"/>
      <c r="L197" s="68" t="s">
        <v>4124</v>
      </c>
      <c r="M197" s="72"/>
      <c r="N197" s="73">
        <v>1174.3004150390625</v>
      </c>
      <c r="O197" s="73">
        <v>9745.9599609375</v>
      </c>
      <c r="P197" s="74"/>
      <c r="Q197" s="75"/>
      <c r="R197" s="75"/>
      <c r="S197" s="85"/>
      <c r="T197" s="48">
        <v>0</v>
      </c>
      <c r="U197" s="48">
        <v>1</v>
      </c>
      <c r="V197" s="49">
        <v>0</v>
      </c>
      <c r="W197" s="49">
        <v>0.000812</v>
      </c>
      <c r="X197" s="49">
        <v>0.003491</v>
      </c>
      <c r="Y197" s="49">
        <v>0.407401</v>
      </c>
      <c r="Z197" s="49">
        <v>0</v>
      </c>
      <c r="AA197" s="49">
        <v>0</v>
      </c>
      <c r="AB197" s="70">
        <v>197</v>
      </c>
      <c r="AC19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7" s="71"/>
      <c r="AE197" s="77">
        <v>85</v>
      </c>
      <c r="AF197" s="77">
        <v>218</v>
      </c>
      <c r="AG197" s="77">
        <v>29220</v>
      </c>
      <c r="AH197" s="77">
        <v>78961</v>
      </c>
      <c r="AI197" s="77"/>
      <c r="AJ197" s="77" t="s">
        <v>2477</v>
      </c>
      <c r="AK197" s="77"/>
      <c r="AL197" s="77"/>
      <c r="AM197" s="77"/>
      <c r="AN197" s="79">
        <v>43864.60585648148</v>
      </c>
      <c r="AO197" s="77" t="s">
        <v>3485</v>
      </c>
      <c r="AP197" s="82" t="s">
        <v>3680</v>
      </c>
      <c r="AQ197" s="77" t="s">
        <v>66</v>
      </c>
      <c r="AR197" s="48"/>
      <c r="AS197" s="48"/>
      <c r="AT197" s="48"/>
      <c r="AU197" s="48"/>
      <c r="AV197" s="48"/>
      <c r="AW197" s="48"/>
      <c r="AX197" s="103" t="s">
        <v>4554</v>
      </c>
      <c r="AY197" s="103" t="s">
        <v>4554</v>
      </c>
      <c r="AZ197" s="103" t="s">
        <v>4810</v>
      </c>
      <c r="BA197" s="103" t="s">
        <v>4810</v>
      </c>
      <c r="BB197" s="2"/>
      <c r="BC197" s="3"/>
      <c r="BD197" s="3"/>
      <c r="BE197" s="3"/>
      <c r="BF197" s="3"/>
    </row>
    <row r="198" spans="1:58" ht="34.05" customHeight="1">
      <c r="A198" s="63" t="s">
        <v>330</v>
      </c>
      <c r="C198" s="64"/>
      <c r="D198" s="64"/>
      <c r="E198" s="65"/>
      <c r="F198" s="67"/>
      <c r="G198" s="99" t="s">
        <v>3243</v>
      </c>
      <c r="H198" s="64"/>
      <c r="I198" s="68"/>
      <c r="J198" s="69"/>
      <c r="K198" s="69"/>
      <c r="L198" s="68" t="s">
        <v>4125</v>
      </c>
      <c r="M198" s="72"/>
      <c r="N198" s="73">
        <v>3538.126220703125</v>
      </c>
      <c r="O198" s="73">
        <v>3779.736083984375</v>
      </c>
      <c r="P198" s="74"/>
      <c r="Q198" s="75"/>
      <c r="R198" s="75"/>
      <c r="S198" s="85"/>
      <c r="T198" s="48">
        <v>0</v>
      </c>
      <c r="U198" s="48">
        <v>5</v>
      </c>
      <c r="V198" s="49">
        <v>2327.75446</v>
      </c>
      <c r="W198" s="49">
        <v>0.000905</v>
      </c>
      <c r="X198" s="49">
        <v>0.007529</v>
      </c>
      <c r="Y198" s="49">
        <v>1.356965</v>
      </c>
      <c r="Z198" s="49">
        <v>0.15</v>
      </c>
      <c r="AA198" s="49">
        <v>0</v>
      </c>
      <c r="AB198" s="70">
        <v>198</v>
      </c>
      <c r="AC19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8" s="71"/>
      <c r="AE198" s="77">
        <v>349</v>
      </c>
      <c r="AF198" s="77">
        <v>188</v>
      </c>
      <c r="AG198" s="77">
        <v>5959</v>
      </c>
      <c r="AH198" s="77">
        <v>9168</v>
      </c>
      <c r="AI198" s="77"/>
      <c r="AJ198" s="77" t="s">
        <v>2478</v>
      </c>
      <c r="AK198" s="77" t="s">
        <v>2771</v>
      </c>
      <c r="AL198" s="77"/>
      <c r="AM198" s="77"/>
      <c r="AN198" s="79">
        <v>41278.91292824074</v>
      </c>
      <c r="AO198" s="77" t="s">
        <v>3485</v>
      </c>
      <c r="AP198" s="82" t="s">
        <v>3681</v>
      </c>
      <c r="AQ198" s="77" t="s">
        <v>66</v>
      </c>
      <c r="AR198" s="48" t="s">
        <v>986</v>
      </c>
      <c r="AS198" s="48" t="s">
        <v>986</v>
      </c>
      <c r="AT198" s="48" t="s">
        <v>1174</v>
      </c>
      <c r="AU198" s="48" t="s">
        <v>1174</v>
      </c>
      <c r="AV198" s="48"/>
      <c r="AW198" s="48"/>
      <c r="AX198" s="103" t="s">
        <v>4548</v>
      </c>
      <c r="AY198" s="103" t="s">
        <v>4548</v>
      </c>
      <c r="AZ198" s="103" t="s">
        <v>4809</v>
      </c>
      <c r="BA198" s="103" t="s">
        <v>4809</v>
      </c>
      <c r="BB198" s="2"/>
      <c r="BC198" s="3"/>
      <c r="BD198" s="3"/>
      <c r="BE198" s="3"/>
      <c r="BF198" s="3"/>
    </row>
    <row r="199" spans="1:58" ht="34.05" customHeight="1">
      <c r="A199" s="63" t="s">
        <v>331</v>
      </c>
      <c r="C199" s="64"/>
      <c r="D199" s="64"/>
      <c r="E199" s="65"/>
      <c r="F199" s="67"/>
      <c r="G199" s="99" t="s">
        <v>3244</v>
      </c>
      <c r="H199" s="64"/>
      <c r="I199" s="68"/>
      <c r="J199" s="69"/>
      <c r="K199" s="69"/>
      <c r="L199" s="68" t="s">
        <v>4126</v>
      </c>
      <c r="M199" s="72"/>
      <c r="N199" s="73">
        <v>1690.174072265625</v>
      </c>
      <c r="O199" s="73">
        <v>9389.5810546875</v>
      </c>
      <c r="P199" s="74"/>
      <c r="Q199" s="75"/>
      <c r="R199" s="75"/>
      <c r="S199" s="85"/>
      <c r="T199" s="48">
        <v>0</v>
      </c>
      <c r="U199" s="48">
        <v>1</v>
      </c>
      <c r="V199" s="49">
        <v>0</v>
      </c>
      <c r="W199" s="49">
        <v>0.000812</v>
      </c>
      <c r="X199" s="49">
        <v>0.003491</v>
      </c>
      <c r="Y199" s="49">
        <v>0.407401</v>
      </c>
      <c r="Z199" s="49">
        <v>0</v>
      </c>
      <c r="AA199" s="49">
        <v>0</v>
      </c>
      <c r="AB199" s="70">
        <v>199</v>
      </c>
      <c r="AC19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199" s="71"/>
      <c r="AE199" s="77">
        <v>398</v>
      </c>
      <c r="AF199" s="77">
        <v>295</v>
      </c>
      <c r="AG199" s="77">
        <v>60576</v>
      </c>
      <c r="AH199" s="77">
        <v>12187</v>
      </c>
      <c r="AI199" s="77"/>
      <c r="AJ199" s="77" t="s">
        <v>2479</v>
      </c>
      <c r="AK199" s="77" t="s">
        <v>2772</v>
      </c>
      <c r="AL199" s="77"/>
      <c r="AM199" s="77"/>
      <c r="AN199" s="79">
        <v>41686.5555787037</v>
      </c>
      <c r="AO199" s="77" t="s">
        <v>3485</v>
      </c>
      <c r="AP199" s="82" t="s">
        <v>3682</v>
      </c>
      <c r="AQ199" s="77" t="s">
        <v>66</v>
      </c>
      <c r="AR199" s="48"/>
      <c r="AS199" s="48"/>
      <c r="AT199" s="48"/>
      <c r="AU199" s="48"/>
      <c r="AV199" s="48"/>
      <c r="AW199" s="48"/>
      <c r="AX199" s="103" t="s">
        <v>4554</v>
      </c>
      <c r="AY199" s="103" t="s">
        <v>4554</v>
      </c>
      <c r="AZ199" s="103" t="s">
        <v>4810</v>
      </c>
      <c r="BA199" s="103" t="s">
        <v>4810</v>
      </c>
      <c r="BB199" s="2"/>
      <c r="BC199" s="3"/>
      <c r="BD199" s="3"/>
      <c r="BE199" s="3"/>
      <c r="BF199" s="3"/>
    </row>
    <row r="200" spans="1:58" ht="34.05" customHeight="1">
      <c r="A200" s="63" t="s">
        <v>332</v>
      </c>
      <c r="C200" s="64"/>
      <c r="D200" s="64"/>
      <c r="E200" s="65"/>
      <c r="F200" s="67"/>
      <c r="G200" s="99" t="s">
        <v>3245</v>
      </c>
      <c r="H200" s="64"/>
      <c r="I200" s="68"/>
      <c r="J200" s="69"/>
      <c r="K200" s="69"/>
      <c r="L200" s="68" t="s">
        <v>4127</v>
      </c>
      <c r="M200" s="72"/>
      <c r="N200" s="73">
        <v>5734.4873046875</v>
      </c>
      <c r="O200" s="73">
        <v>7659.7216796875</v>
      </c>
      <c r="P200" s="74"/>
      <c r="Q200" s="75"/>
      <c r="R200" s="75"/>
      <c r="S200" s="85"/>
      <c r="T200" s="48">
        <v>0</v>
      </c>
      <c r="U200" s="48">
        <v>1</v>
      </c>
      <c r="V200" s="49">
        <v>0</v>
      </c>
      <c r="W200" s="49">
        <v>0.000803</v>
      </c>
      <c r="X200" s="49">
        <v>0.000501</v>
      </c>
      <c r="Y200" s="49">
        <v>0.46756</v>
      </c>
      <c r="Z200" s="49">
        <v>0</v>
      </c>
      <c r="AA200" s="49">
        <v>0</v>
      </c>
      <c r="AB200" s="70">
        <v>200</v>
      </c>
      <c r="AC20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0" s="71"/>
      <c r="AE200" s="77">
        <v>468</v>
      </c>
      <c r="AF200" s="77">
        <v>130</v>
      </c>
      <c r="AG200" s="77">
        <v>239</v>
      </c>
      <c r="AH200" s="77">
        <v>732</v>
      </c>
      <c r="AI200" s="77"/>
      <c r="AJ200" s="77" t="s">
        <v>2480</v>
      </c>
      <c r="AK200" s="77" t="s">
        <v>2773</v>
      </c>
      <c r="AL200" s="77"/>
      <c r="AM200" s="77"/>
      <c r="AN200" s="79">
        <v>43948.35052083333</v>
      </c>
      <c r="AO200" s="77" t="s">
        <v>3485</v>
      </c>
      <c r="AP200" s="82" t="s">
        <v>3683</v>
      </c>
      <c r="AQ200" s="77" t="s">
        <v>66</v>
      </c>
      <c r="AR200" s="48"/>
      <c r="AS200" s="48"/>
      <c r="AT200" s="48"/>
      <c r="AU200" s="48"/>
      <c r="AV200" s="48" t="s">
        <v>1193</v>
      </c>
      <c r="AW200" s="48" t="s">
        <v>1193</v>
      </c>
      <c r="AX200" s="103" t="s">
        <v>4555</v>
      </c>
      <c r="AY200" s="103" t="s">
        <v>4555</v>
      </c>
      <c r="AZ200" s="103" t="s">
        <v>4814</v>
      </c>
      <c r="BA200" s="103" t="s">
        <v>4814</v>
      </c>
      <c r="BB200" s="2"/>
      <c r="BC200" s="3"/>
      <c r="BD200" s="3"/>
      <c r="BE200" s="3"/>
      <c r="BF200" s="3"/>
    </row>
    <row r="201" spans="1:58" ht="34.05" customHeight="1">
      <c r="A201" s="63" t="s">
        <v>333</v>
      </c>
      <c r="C201" s="64"/>
      <c r="D201" s="64"/>
      <c r="E201" s="65"/>
      <c r="F201" s="67"/>
      <c r="G201" s="99" t="s">
        <v>3246</v>
      </c>
      <c r="H201" s="64"/>
      <c r="I201" s="68"/>
      <c r="J201" s="69"/>
      <c r="K201" s="69"/>
      <c r="L201" s="68" t="s">
        <v>4128</v>
      </c>
      <c r="M201" s="72"/>
      <c r="N201" s="73">
        <v>4081.9853515625</v>
      </c>
      <c r="O201" s="73">
        <v>3270.400634765625</v>
      </c>
      <c r="P201" s="74"/>
      <c r="Q201" s="75"/>
      <c r="R201" s="75"/>
      <c r="S201" s="85"/>
      <c r="T201" s="48">
        <v>0</v>
      </c>
      <c r="U201" s="48">
        <v>3</v>
      </c>
      <c r="V201" s="49">
        <v>36.331818</v>
      </c>
      <c r="W201" s="49">
        <v>0.000815</v>
      </c>
      <c r="X201" s="49">
        <v>0.006804</v>
      </c>
      <c r="Y201" s="49">
        <v>0.807306</v>
      </c>
      <c r="Z201" s="49">
        <v>0.3333333333333333</v>
      </c>
      <c r="AA201" s="49">
        <v>0</v>
      </c>
      <c r="AB201" s="70">
        <v>201</v>
      </c>
      <c r="AC20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1" s="71"/>
      <c r="AE201" s="77">
        <v>1181</v>
      </c>
      <c r="AF201" s="77">
        <v>1257</v>
      </c>
      <c r="AG201" s="77">
        <v>106162</v>
      </c>
      <c r="AH201" s="77">
        <v>104106</v>
      </c>
      <c r="AI201" s="77"/>
      <c r="AJ201" s="77" t="s">
        <v>2481</v>
      </c>
      <c r="AK201" s="77" t="s">
        <v>2774</v>
      </c>
      <c r="AL201" s="77"/>
      <c r="AM201" s="77"/>
      <c r="AN201" s="79">
        <v>41649.352430555555</v>
      </c>
      <c r="AO201" s="77" t="s">
        <v>3485</v>
      </c>
      <c r="AP201" s="82" t="s">
        <v>3684</v>
      </c>
      <c r="AQ201" s="77" t="s">
        <v>66</v>
      </c>
      <c r="AR201" s="48"/>
      <c r="AS201" s="48"/>
      <c r="AT201" s="48"/>
      <c r="AU201" s="48"/>
      <c r="AV201" s="48"/>
      <c r="AW201" s="48"/>
      <c r="AX201" s="103" t="s">
        <v>4548</v>
      </c>
      <c r="AY201" s="103" t="s">
        <v>4548</v>
      </c>
      <c r="AZ201" s="103" t="s">
        <v>4809</v>
      </c>
      <c r="BA201" s="103" t="s">
        <v>4809</v>
      </c>
      <c r="BB201" s="2"/>
      <c r="BC201" s="3"/>
      <c r="BD201" s="3"/>
      <c r="BE201" s="3"/>
      <c r="BF201" s="3"/>
    </row>
    <row r="202" spans="1:58" ht="34.05" customHeight="1">
      <c r="A202" s="63" t="s">
        <v>334</v>
      </c>
      <c r="C202" s="64"/>
      <c r="D202" s="64"/>
      <c r="E202" s="65"/>
      <c r="F202" s="67"/>
      <c r="G202" s="99" t="s">
        <v>3247</v>
      </c>
      <c r="H202" s="64"/>
      <c r="I202" s="68"/>
      <c r="J202" s="69"/>
      <c r="K202" s="69"/>
      <c r="L202" s="68" t="s">
        <v>4129</v>
      </c>
      <c r="M202" s="72"/>
      <c r="N202" s="73">
        <v>6085.70068359375</v>
      </c>
      <c r="O202" s="73">
        <v>7281.8798828125</v>
      </c>
      <c r="P202" s="74"/>
      <c r="Q202" s="75"/>
      <c r="R202" s="75"/>
      <c r="S202" s="85"/>
      <c r="T202" s="48">
        <v>0</v>
      </c>
      <c r="U202" s="48">
        <v>1</v>
      </c>
      <c r="V202" s="49">
        <v>0</v>
      </c>
      <c r="W202" s="49">
        <v>0.000803</v>
      </c>
      <c r="X202" s="49">
        <v>0.000501</v>
      </c>
      <c r="Y202" s="49">
        <v>0.46756</v>
      </c>
      <c r="Z202" s="49">
        <v>0</v>
      </c>
      <c r="AA202" s="49">
        <v>0</v>
      </c>
      <c r="AB202" s="70">
        <v>202</v>
      </c>
      <c r="AC20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2" s="71"/>
      <c r="AE202" s="77">
        <v>4219</v>
      </c>
      <c r="AF202" s="77">
        <v>2276</v>
      </c>
      <c r="AG202" s="77">
        <v>20549</v>
      </c>
      <c r="AH202" s="77">
        <v>58530</v>
      </c>
      <c r="AI202" s="77"/>
      <c r="AJ202" s="77" t="s">
        <v>2482</v>
      </c>
      <c r="AK202" s="77"/>
      <c r="AL202" s="77"/>
      <c r="AM202" s="77"/>
      <c r="AN202" s="79">
        <v>42187.39575231481</v>
      </c>
      <c r="AO202" s="77" t="s">
        <v>3485</v>
      </c>
      <c r="AP202" s="82" t="s">
        <v>3685</v>
      </c>
      <c r="AQ202" s="77" t="s">
        <v>66</v>
      </c>
      <c r="AR202" s="48"/>
      <c r="AS202" s="48"/>
      <c r="AT202" s="48"/>
      <c r="AU202" s="48"/>
      <c r="AV202" s="48" t="s">
        <v>1195</v>
      </c>
      <c r="AW202" s="48" t="s">
        <v>1195</v>
      </c>
      <c r="AX202" s="103" t="s">
        <v>4559</v>
      </c>
      <c r="AY202" s="103" t="s">
        <v>4559</v>
      </c>
      <c r="AZ202" s="103" t="s">
        <v>4818</v>
      </c>
      <c r="BA202" s="103" t="s">
        <v>4818</v>
      </c>
      <c r="BB202" s="2"/>
      <c r="BC202" s="3"/>
      <c r="BD202" s="3"/>
      <c r="BE202" s="3"/>
      <c r="BF202" s="3"/>
    </row>
    <row r="203" spans="1:58" ht="34.05" customHeight="1">
      <c r="A203" s="63" t="s">
        <v>336</v>
      </c>
      <c r="C203" s="64"/>
      <c r="D203" s="64"/>
      <c r="E203" s="65"/>
      <c r="F203" s="67"/>
      <c r="G203" s="99" t="s">
        <v>3248</v>
      </c>
      <c r="H203" s="64"/>
      <c r="I203" s="68"/>
      <c r="J203" s="69"/>
      <c r="K203" s="69"/>
      <c r="L203" s="68" t="s">
        <v>4130</v>
      </c>
      <c r="M203" s="72"/>
      <c r="N203" s="73">
        <v>8682.1669921875</v>
      </c>
      <c r="O203" s="73">
        <v>867.6818237304688</v>
      </c>
      <c r="P203" s="74"/>
      <c r="Q203" s="75"/>
      <c r="R203" s="75"/>
      <c r="S203" s="85"/>
      <c r="T203" s="48">
        <v>1</v>
      </c>
      <c r="U203" s="48">
        <v>1</v>
      </c>
      <c r="V203" s="49">
        <v>0</v>
      </c>
      <c r="W203" s="49">
        <v>0</v>
      </c>
      <c r="X203" s="49">
        <v>0</v>
      </c>
      <c r="Y203" s="49">
        <v>0.999999</v>
      </c>
      <c r="Z203" s="49">
        <v>0</v>
      </c>
      <c r="AA203" s="49" t="s">
        <v>4380</v>
      </c>
      <c r="AB203" s="70">
        <v>203</v>
      </c>
      <c r="AC20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3" s="71"/>
      <c r="AE203" s="77">
        <v>3419</v>
      </c>
      <c r="AF203" s="77">
        <v>8407</v>
      </c>
      <c r="AG203" s="77">
        <v>32832</v>
      </c>
      <c r="AH203" s="77">
        <v>51249</v>
      </c>
      <c r="AI203" s="77"/>
      <c r="AJ203" s="77" t="s">
        <v>2483</v>
      </c>
      <c r="AK203" s="77" t="s">
        <v>2692</v>
      </c>
      <c r="AL203" s="82" t="s">
        <v>2943</v>
      </c>
      <c r="AM203" s="77"/>
      <c r="AN203" s="79">
        <v>42761.32876157408</v>
      </c>
      <c r="AO203" s="77" t="s">
        <v>3485</v>
      </c>
      <c r="AP203" s="82" t="s">
        <v>3686</v>
      </c>
      <c r="AQ203" s="77" t="s">
        <v>66</v>
      </c>
      <c r="AR203" s="48"/>
      <c r="AS203" s="48"/>
      <c r="AT203" s="48"/>
      <c r="AU203" s="48"/>
      <c r="AV203" s="48"/>
      <c r="AW203" s="48"/>
      <c r="AX203" s="103" t="s">
        <v>4585</v>
      </c>
      <c r="AY203" s="103" t="s">
        <v>4585</v>
      </c>
      <c r="AZ203" s="103" t="s">
        <v>4842</v>
      </c>
      <c r="BA203" s="103" t="s">
        <v>4842</v>
      </c>
      <c r="BB203" s="2"/>
      <c r="BC203" s="3"/>
      <c r="BD203" s="3"/>
      <c r="BE203" s="3"/>
      <c r="BF203" s="3"/>
    </row>
    <row r="204" spans="1:58" ht="34.05" customHeight="1">
      <c r="A204" s="63" t="s">
        <v>337</v>
      </c>
      <c r="C204" s="64"/>
      <c r="D204" s="64"/>
      <c r="E204" s="65"/>
      <c r="F204" s="67"/>
      <c r="G204" s="99" t="s">
        <v>3249</v>
      </c>
      <c r="H204" s="64"/>
      <c r="I204" s="68"/>
      <c r="J204" s="69"/>
      <c r="K204" s="69"/>
      <c r="L204" s="68" t="s">
        <v>4131</v>
      </c>
      <c r="M204" s="72"/>
      <c r="N204" s="73">
        <v>8682.1669921875</v>
      </c>
      <c r="O204" s="73">
        <v>371.8636474609375</v>
      </c>
      <c r="P204" s="74"/>
      <c r="Q204" s="75"/>
      <c r="R204" s="75"/>
      <c r="S204" s="85"/>
      <c r="T204" s="48">
        <v>1</v>
      </c>
      <c r="U204" s="48">
        <v>1</v>
      </c>
      <c r="V204" s="49">
        <v>0</v>
      </c>
      <c r="W204" s="49">
        <v>0</v>
      </c>
      <c r="X204" s="49">
        <v>0</v>
      </c>
      <c r="Y204" s="49">
        <v>0.999999</v>
      </c>
      <c r="Z204" s="49">
        <v>0</v>
      </c>
      <c r="AA204" s="49" t="s">
        <v>4380</v>
      </c>
      <c r="AB204" s="70">
        <v>204</v>
      </c>
      <c r="AC20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4" s="71"/>
      <c r="AE204" s="77">
        <v>1892</v>
      </c>
      <c r="AF204" s="77">
        <v>106</v>
      </c>
      <c r="AG204" s="77">
        <v>3478</v>
      </c>
      <c r="AH204" s="77">
        <v>2434</v>
      </c>
      <c r="AI204" s="77"/>
      <c r="AJ204" s="77"/>
      <c r="AK204" s="77"/>
      <c r="AL204" s="77"/>
      <c r="AM204" s="77"/>
      <c r="AN204" s="79">
        <v>43267.582233796296</v>
      </c>
      <c r="AO204" s="77" t="s">
        <v>3485</v>
      </c>
      <c r="AP204" s="82" t="s">
        <v>3687</v>
      </c>
      <c r="AQ204" s="77" t="s">
        <v>66</v>
      </c>
      <c r="AR204" s="48" t="s">
        <v>1003</v>
      </c>
      <c r="AS204" s="48" t="s">
        <v>1003</v>
      </c>
      <c r="AT204" s="48" t="s">
        <v>1169</v>
      </c>
      <c r="AU204" s="48" t="s">
        <v>1169</v>
      </c>
      <c r="AV204" s="48"/>
      <c r="AW204" s="48"/>
      <c r="AX204" s="103" t="s">
        <v>4586</v>
      </c>
      <c r="AY204" s="103" t="s">
        <v>4586</v>
      </c>
      <c r="AZ204" s="103" t="s">
        <v>4843</v>
      </c>
      <c r="BA204" s="103" t="s">
        <v>4843</v>
      </c>
      <c r="BB204" s="2"/>
      <c r="BC204" s="3"/>
      <c r="BD204" s="3"/>
      <c r="BE204" s="3"/>
      <c r="BF204" s="3"/>
    </row>
    <row r="205" spans="1:58" ht="34.05" customHeight="1">
      <c r="A205" s="63" t="s">
        <v>338</v>
      </c>
      <c r="C205" s="64"/>
      <c r="D205" s="64"/>
      <c r="E205" s="65"/>
      <c r="F205" s="67"/>
      <c r="G205" s="99" t="s">
        <v>3078</v>
      </c>
      <c r="H205" s="64"/>
      <c r="I205" s="68"/>
      <c r="J205" s="69"/>
      <c r="K205" s="69"/>
      <c r="L205" s="68" t="s">
        <v>4132</v>
      </c>
      <c r="M205" s="72"/>
      <c r="N205" s="73">
        <v>3000.560302734375</v>
      </c>
      <c r="O205" s="73">
        <v>1439.247314453125</v>
      </c>
      <c r="P205" s="74"/>
      <c r="Q205" s="75"/>
      <c r="R205" s="75"/>
      <c r="S205" s="85"/>
      <c r="T205" s="48">
        <v>1</v>
      </c>
      <c r="U205" s="48">
        <v>5</v>
      </c>
      <c r="V205" s="49">
        <v>17305.538095</v>
      </c>
      <c r="W205" s="49">
        <v>0.001004</v>
      </c>
      <c r="X205" s="49">
        <v>0.002132</v>
      </c>
      <c r="Y205" s="49">
        <v>1.641719</v>
      </c>
      <c r="Z205" s="49">
        <v>0</v>
      </c>
      <c r="AA205" s="49">
        <v>0</v>
      </c>
      <c r="AB205" s="70">
        <v>205</v>
      </c>
      <c r="AC20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5" s="71"/>
      <c r="AE205" s="77">
        <v>0</v>
      </c>
      <c r="AF205" s="77">
        <v>0</v>
      </c>
      <c r="AG205" s="77">
        <v>107</v>
      </c>
      <c r="AH205" s="77">
        <v>0</v>
      </c>
      <c r="AI205" s="77"/>
      <c r="AJ205" s="77" t="s">
        <v>2484</v>
      </c>
      <c r="AK205" s="77" t="s">
        <v>2691</v>
      </c>
      <c r="AL205" s="77"/>
      <c r="AM205" s="77"/>
      <c r="AN205" s="79">
        <v>44298.88140046296</v>
      </c>
      <c r="AO205" s="77" t="s">
        <v>3485</v>
      </c>
      <c r="AP205" s="82" t="s">
        <v>3688</v>
      </c>
      <c r="AQ205" s="77" t="s">
        <v>66</v>
      </c>
      <c r="AR205" s="48" t="s">
        <v>4445</v>
      </c>
      <c r="AS205" s="48" t="s">
        <v>4445</v>
      </c>
      <c r="AT205" s="48" t="s">
        <v>1169</v>
      </c>
      <c r="AU205" s="48" t="s">
        <v>1169</v>
      </c>
      <c r="AV205" s="48"/>
      <c r="AW205" s="48"/>
      <c r="AX205" s="103" t="s">
        <v>4587</v>
      </c>
      <c r="AY205" s="103" t="s">
        <v>4587</v>
      </c>
      <c r="AZ205" s="103" t="s">
        <v>4844</v>
      </c>
      <c r="BA205" s="103" t="s">
        <v>4844</v>
      </c>
      <c r="BB205" s="2"/>
      <c r="BC205" s="3"/>
      <c r="BD205" s="3"/>
      <c r="BE205" s="3"/>
      <c r="BF205" s="3"/>
    </row>
    <row r="206" spans="1:58" ht="34.05" customHeight="1">
      <c r="A206" s="63" t="s">
        <v>561</v>
      </c>
      <c r="C206" s="64"/>
      <c r="D206" s="64"/>
      <c r="E206" s="65"/>
      <c r="F206" s="67"/>
      <c r="G206" s="99" t="s">
        <v>3250</v>
      </c>
      <c r="H206" s="64"/>
      <c r="I206" s="68"/>
      <c r="J206" s="69"/>
      <c r="K206" s="69"/>
      <c r="L206" s="68" t="s">
        <v>4133</v>
      </c>
      <c r="M206" s="72"/>
      <c r="N206" s="73">
        <v>2499.75</v>
      </c>
      <c r="O206" s="73">
        <v>1398.837646484375</v>
      </c>
      <c r="P206" s="74"/>
      <c r="Q206" s="75"/>
      <c r="R206" s="75"/>
      <c r="S206" s="85"/>
      <c r="T206" s="48">
        <v>1</v>
      </c>
      <c r="U206" s="48">
        <v>0</v>
      </c>
      <c r="V206" s="49">
        <v>0</v>
      </c>
      <c r="W206" s="49">
        <v>0.000801</v>
      </c>
      <c r="X206" s="49">
        <v>0.000256</v>
      </c>
      <c r="Y206" s="49">
        <v>0.429092</v>
      </c>
      <c r="Z206" s="49">
        <v>0</v>
      </c>
      <c r="AA206" s="49">
        <v>0</v>
      </c>
      <c r="AB206" s="70">
        <v>206</v>
      </c>
      <c r="AC20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6" s="71"/>
      <c r="AE206" s="77">
        <v>1232</v>
      </c>
      <c r="AF206" s="77">
        <v>12376</v>
      </c>
      <c r="AG206" s="77">
        <v>14925</v>
      </c>
      <c r="AH206" s="77">
        <v>1062</v>
      </c>
      <c r="AI206" s="77"/>
      <c r="AJ206" s="77" t="s">
        <v>2485</v>
      </c>
      <c r="AK206" s="77" t="s">
        <v>2775</v>
      </c>
      <c r="AL206" s="82" t="s">
        <v>2944</v>
      </c>
      <c r="AM206" s="77"/>
      <c r="AN206" s="79">
        <v>39950.58231481481</v>
      </c>
      <c r="AO206" s="77" t="s">
        <v>3485</v>
      </c>
      <c r="AP206" s="82" t="s">
        <v>3689</v>
      </c>
      <c r="AQ206" s="77" t="s">
        <v>65</v>
      </c>
      <c r="AR206" s="48"/>
      <c r="AS206" s="48"/>
      <c r="AT206" s="48"/>
      <c r="AU206" s="48"/>
      <c r="AV206" s="48"/>
      <c r="AW206" s="48"/>
      <c r="AX206" s="48"/>
      <c r="AY206" s="48"/>
      <c r="AZ206" s="48"/>
      <c r="BA206" s="48"/>
      <c r="BB206" s="2"/>
      <c r="BC206" s="3"/>
      <c r="BD206" s="3"/>
      <c r="BE206" s="3"/>
      <c r="BF206" s="3"/>
    </row>
    <row r="207" spans="1:58" ht="34.05" customHeight="1">
      <c r="A207" s="63" t="s">
        <v>412</v>
      </c>
      <c r="C207" s="64"/>
      <c r="D207" s="64"/>
      <c r="E207" s="65"/>
      <c r="F207" s="67"/>
      <c r="G207" s="99" t="s">
        <v>3251</v>
      </c>
      <c r="H207" s="64"/>
      <c r="I207" s="68"/>
      <c r="J207" s="69"/>
      <c r="K207" s="69"/>
      <c r="L207" s="68" t="s">
        <v>4134</v>
      </c>
      <c r="M207" s="72"/>
      <c r="N207" s="73">
        <v>3031.10986328125</v>
      </c>
      <c r="O207" s="73">
        <v>1659.7607421875</v>
      </c>
      <c r="P207" s="74"/>
      <c r="Q207" s="75"/>
      <c r="R207" s="75"/>
      <c r="S207" s="85"/>
      <c r="T207" s="48">
        <v>3</v>
      </c>
      <c r="U207" s="48">
        <v>2</v>
      </c>
      <c r="V207" s="49">
        <v>3419.557143</v>
      </c>
      <c r="W207" s="49">
        <v>0.000974</v>
      </c>
      <c r="X207" s="49">
        <v>0.002232</v>
      </c>
      <c r="Y207" s="49">
        <v>1.301653</v>
      </c>
      <c r="Z207" s="49">
        <v>0</v>
      </c>
      <c r="AA207" s="49">
        <v>0</v>
      </c>
      <c r="AB207" s="70">
        <v>207</v>
      </c>
      <c r="AC20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7" s="71"/>
      <c r="AE207" s="77">
        <v>1669</v>
      </c>
      <c r="AF207" s="77">
        <v>1365</v>
      </c>
      <c r="AG207" s="77">
        <v>12797</v>
      </c>
      <c r="AH207" s="77">
        <v>27790</v>
      </c>
      <c r="AI207" s="77"/>
      <c r="AJ207" s="77" t="s">
        <v>2486</v>
      </c>
      <c r="AK207" s="77" t="s">
        <v>2776</v>
      </c>
      <c r="AL207" s="77"/>
      <c r="AM207" s="77"/>
      <c r="AN207" s="79">
        <v>43703.53732638889</v>
      </c>
      <c r="AO207" s="77" t="s">
        <v>3485</v>
      </c>
      <c r="AP207" s="82" t="s">
        <v>3690</v>
      </c>
      <c r="AQ207" s="77" t="s">
        <v>66</v>
      </c>
      <c r="AR207" s="48" t="s">
        <v>4446</v>
      </c>
      <c r="AS207" s="48" t="s">
        <v>4446</v>
      </c>
      <c r="AT207" s="48" t="s">
        <v>1169</v>
      </c>
      <c r="AU207" s="48" t="s">
        <v>1169</v>
      </c>
      <c r="AV207" s="48" t="s">
        <v>1201</v>
      </c>
      <c r="AW207" s="48" t="s">
        <v>1201</v>
      </c>
      <c r="AX207" s="103" t="s">
        <v>4588</v>
      </c>
      <c r="AY207" s="103" t="s">
        <v>4588</v>
      </c>
      <c r="AZ207" s="103" t="s">
        <v>4845</v>
      </c>
      <c r="BA207" s="103" t="s">
        <v>4845</v>
      </c>
      <c r="BB207" s="2"/>
      <c r="BC207" s="3"/>
      <c r="BD207" s="3"/>
      <c r="BE207" s="3"/>
      <c r="BF207" s="3"/>
    </row>
    <row r="208" spans="1:58" ht="34.05" customHeight="1">
      <c r="A208" s="63" t="s">
        <v>339</v>
      </c>
      <c r="C208" s="64"/>
      <c r="D208" s="64"/>
      <c r="E208" s="65"/>
      <c r="F208" s="67"/>
      <c r="G208" s="99" t="s">
        <v>3252</v>
      </c>
      <c r="H208" s="64"/>
      <c r="I208" s="68"/>
      <c r="J208" s="69"/>
      <c r="K208" s="69"/>
      <c r="L208" s="68" t="s">
        <v>4135</v>
      </c>
      <c r="M208" s="72"/>
      <c r="N208" s="73">
        <v>1152.0609130859375</v>
      </c>
      <c r="O208" s="73">
        <v>3699.031982421875</v>
      </c>
      <c r="P208" s="74"/>
      <c r="Q208" s="75"/>
      <c r="R208" s="75"/>
      <c r="S208" s="85"/>
      <c r="T208" s="48">
        <v>0</v>
      </c>
      <c r="U208" s="48">
        <v>2</v>
      </c>
      <c r="V208" s="49">
        <v>0</v>
      </c>
      <c r="W208" s="49">
        <v>0.000768</v>
      </c>
      <c r="X208" s="49">
        <v>0.002597</v>
      </c>
      <c r="Y208" s="49">
        <v>0.608543</v>
      </c>
      <c r="Z208" s="49">
        <v>0.5</v>
      </c>
      <c r="AA208" s="49">
        <v>0</v>
      </c>
      <c r="AB208" s="70">
        <v>208</v>
      </c>
      <c r="AC20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8" s="71"/>
      <c r="AE208" s="77">
        <v>1598</v>
      </c>
      <c r="AF208" s="77">
        <v>6290</v>
      </c>
      <c r="AG208" s="77">
        <v>8398</v>
      </c>
      <c r="AH208" s="77">
        <v>5753</v>
      </c>
      <c r="AI208" s="77"/>
      <c r="AJ208" s="77" t="s">
        <v>2487</v>
      </c>
      <c r="AK208" s="77"/>
      <c r="AL208" s="82" t="s">
        <v>2945</v>
      </c>
      <c r="AM208" s="77"/>
      <c r="AN208" s="79">
        <v>40199.52377314815</v>
      </c>
      <c r="AO208" s="77" t="s">
        <v>3485</v>
      </c>
      <c r="AP208" s="82" t="s">
        <v>3691</v>
      </c>
      <c r="AQ208" s="77" t="s">
        <v>66</v>
      </c>
      <c r="AR208" s="48"/>
      <c r="AS208" s="48"/>
      <c r="AT208" s="48"/>
      <c r="AU208" s="48"/>
      <c r="AV208" s="48" t="s">
        <v>1186</v>
      </c>
      <c r="AW208" s="48" t="s">
        <v>1186</v>
      </c>
      <c r="AX208" s="103" t="s">
        <v>4589</v>
      </c>
      <c r="AY208" s="103" t="s">
        <v>4589</v>
      </c>
      <c r="AZ208" s="103" t="s">
        <v>4846</v>
      </c>
      <c r="BA208" s="103" t="s">
        <v>4846</v>
      </c>
      <c r="BB208" s="2"/>
      <c r="BC208" s="3"/>
      <c r="BD208" s="3"/>
      <c r="BE208" s="3"/>
      <c r="BF208" s="3"/>
    </row>
    <row r="209" spans="1:58" ht="34.05" customHeight="1">
      <c r="A209" s="63" t="s">
        <v>340</v>
      </c>
      <c r="C209" s="64"/>
      <c r="D209" s="64"/>
      <c r="E209" s="65"/>
      <c r="F209" s="67"/>
      <c r="G209" s="99" t="s">
        <v>3253</v>
      </c>
      <c r="H209" s="64"/>
      <c r="I209" s="68"/>
      <c r="J209" s="69"/>
      <c r="K209" s="69"/>
      <c r="L209" s="68" t="s">
        <v>4136</v>
      </c>
      <c r="M209" s="72"/>
      <c r="N209" s="73">
        <v>226.63381958007812</v>
      </c>
      <c r="O209" s="73">
        <v>2144.753173828125</v>
      </c>
      <c r="P209" s="74"/>
      <c r="Q209" s="75"/>
      <c r="R209" s="75"/>
      <c r="S209" s="85"/>
      <c r="T209" s="48">
        <v>0</v>
      </c>
      <c r="U209" s="48">
        <v>2</v>
      </c>
      <c r="V209" s="49">
        <v>0</v>
      </c>
      <c r="W209" s="49">
        <v>0.000656</v>
      </c>
      <c r="X209" s="49">
        <v>0.00174</v>
      </c>
      <c r="Y209" s="49">
        <v>0.564707</v>
      </c>
      <c r="Z209" s="49">
        <v>0.5</v>
      </c>
      <c r="AA209" s="49">
        <v>0</v>
      </c>
      <c r="AB209" s="70">
        <v>209</v>
      </c>
      <c r="AC20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09" s="71"/>
      <c r="AE209" s="77">
        <v>36</v>
      </c>
      <c r="AF209" s="77">
        <v>40</v>
      </c>
      <c r="AG209" s="77">
        <v>211</v>
      </c>
      <c r="AH209" s="77">
        <v>47</v>
      </c>
      <c r="AI209" s="77"/>
      <c r="AJ209" s="77" t="s">
        <v>2488</v>
      </c>
      <c r="AK209" s="77" t="s">
        <v>2777</v>
      </c>
      <c r="AL209" s="82" t="s">
        <v>2946</v>
      </c>
      <c r="AM209" s="77"/>
      <c r="AN209" s="79">
        <v>43380.709386574075</v>
      </c>
      <c r="AO209" s="77" t="s">
        <v>3485</v>
      </c>
      <c r="AP209" s="82" t="s">
        <v>3692</v>
      </c>
      <c r="AQ209" s="77" t="s">
        <v>66</v>
      </c>
      <c r="AR209" s="48"/>
      <c r="AS209" s="48"/>
      <c r="AT209" s="48"/>
      <c r="AU209" s="48"/>
      <c r="AV209" s="48"/>
      <c r="AW209" s="48"/>
      <c r="AX209" s="103" t="s">
        <v>4590</v>
      </c>
      <c r="AY209" s="103" t="s">
        <v>4590</v>
      </c>
      <c r="AZ209" s="103" t="s">
        <v>4847</v>
      </c>
      <c r="BA209" s="103" t="s">
        <v>4847</v>
      </c>
      <c r="BB209" s="2"/>
      <c r="BC209" s="3"/>
      <c r="BD209" s="3"/>
      <c r="BE209" s="3"/>
      <c r="BF209" s="3"/>
    </row>
    <row r="210" spans="1:58" ht="34.05" customHeight="1">
      <c r="A210" s="63" t="s">
        <v>490</v>
      </c>
      <c r="C210" s="64"/>
      <c r="D210" s="64"/>
      <c r="E210" s="65"/>
      <c r="F210" s="67"/>
      <c r="G210" s="99" t="s">
        <v>3254</v>
      </c>
      <c r="H210" s="64"/>
      <c r="I210" s="68"/>
      <c r="J210" s="69"/>
      <c r="K210" s="69"/>
      <c r="L210" s="68" t="s">
        <v>4137</v>
      </c>
      <c r="M210" s="72"/>
      <c r="N210" s="73">
        <v>952.2028198242188</v>
      </c>
      <c r="O210" s="73">
        <v>1296.7772216796875</v>
      </c>
      <c r="P210" s="74"/>
      <c r="Q210" s="75"/>
      <c r="R210" s="75"/>
      <c r="S210" s="85"/>
      <c r="T210" s="48">
        <v>6</v>
      </c>
      <c r="U210" s="48">
        <v>4</v>
      </c>
      <c r="V210" s="49">
        <v>194.033333</v>
      </c>
      <c r="W210" s="49">
        <v>0.000772</v>
      </c>
      <c r="X210" s="49">
        <v>0.004937</v>
      </c>
      <c r="Y210" s="49">
        <v>1.945416</v>
      </c>
      <c r="Z210" s="49">
        <v>0.19047619047619047</v>
      </c>
      <c r="AA210" s="49">
        <v>0.14285714285714285</v>
      </c>
      <c r="AB210" s="70">
        <v>210</v>
      </c>
      <c r="AC21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0" s="71"/>
      <c r="AE210" s="77">
        <v>301</v>
      </c>
      <c r="AF210" s="77">
        <v>222</v>
      </c>
      <c r="AG210" s="77">
        <v>248</v>
      </c>
      <c r="AH210" s="77">
        <v>239</v>
      </c>
      <c r="AI210" s="77"/>
      <c r="AJ210" s="77" t="s">
        <v>2489</v>
      </c>
      <c r="AK210" s="77"/>
      <c r="AL210" s="77"/>
      <c r="AM210" s="77"/>
      <c r="AN210" s="79">
        <v>44068.47211805556</v>
      </c>
      <c r="AO210" s="77" t="s">
        <v>3485</v>
      </c>
      <c r="AP210" s="82" t="s">
        <v>3693</v>
      </c>
      <c r="AQ210" s="77" t="s">
        <v>66</v>
      </c>
      <c r="AR210" s="48" t="s">
        <v>4447</v>
      </c>
      <c r="AS210" s="48" t="s">
        <v>4447</v>
      </c>
      <c r="AT210" s="48" t="s">
        <v>1169</v>
      </c>
      <c r="AU210" s="48" t="s">
        <v>1169</v>
      </c>
      <c r="AV210" s="48" t="s">
        <v>1212</v>
      </c>
      <c r="AW210" s="48" t="s">
        <v>1212</v>
      </c>
      <c r="AX210" s="103" t="s">
        <v>4591</v>
      </c>
      <c r="AY210" s="103" t="s">
        <v>4723</v>
      </c>
      <c r="AZ210" s="103" t="s">
        <v>4848</v>
      </c>
      <c r="BA210" s="103" t="s">
        <v>4848</v>
      </c>
      <c r="BB210" s="2"/>
      <c r="BC210" s="3"/>
      <c r="BD210" s="3"/>
      <c r="BE210" s="3"/>
      <c r="BF210" s="3"/>
    </row>
    <row r="211" spans="1:58" ht="34.05" customHeight="1">
      <c r="A211" s="63" t="s">
        <v>341</v>
      </c>
      <c r="C211" s="64"/>
      <c r="D211" s="64"/>
      <c r="E211" s="65"/>
      <c r="F211" s="67"/>
      <c r="G211" s="99" t="s">
        <v>3255</v>
      </c>
      <c r="H211" s="64"/>
      <c r="I211" s="68"/>
      <c r="J211" s="69"/>
      <c r="K211" s="69"/>
      <c r="L211" s="68" t="s">
        <v>4138</v>
      </c>
      <c r="M211" s="72"/>
      <c r="N211" s="73">
        <v>3456.026123046875</v>
      </c>
      <c r="O211" s="73">
        <v>1113.9932861328125</v>
      </c>
      <c r="P211" s="74"/>
      <c r="Q211" s="75"/>
      <c r="R211" s="75"/>
      <c r="S211" s="85"/>
      <c r="T211" s="48">
        <v>0</v>
      </c>
      <c r="U211" s="48">
        <v>2</v>
      </c>
      <c r="V211" s="49">
        <v>1033.376448</v>
      </c>
      <c r="W211" s="49">
        <v>0.000926</v>
      </c>
      <c r="X211" s="49">
        <v>0.001531</v>
      </c>
      <c r="Y211" s="49">
        <v>0.703792</v>
      </c>
      <c r="Z211" s="49">
        <v>0</v>
      </c>
      <c r="AA211" s="49">
        <v>0</v>
      </c>
      <c r="AB211" s="70">
        <v>211</v>
      </c>
      <c r="AC21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1" s="71"/>
      <c r="AE211" s="77">
        <v>46</v>
      </c>
      <c r="AF211" s="77">
        <v>19</v>
      </c>
      <c r="AG211" s="77">
        <v>963</v>
      </c>
      <c r="AH211" s="77">
        <v>737</v>
      </c>
      <c r="AI211" s="77"/>
      <c r="AJ211" s="77" t="s">
        <v>2490</v>
      </c>
      <c r="AK211" s="77" t="s">
        <v>2692</v>
      </c>
      <c r="AL211" s="77"/>
      <c r="AM211" s="77"/>
      <c r="AN211" s="79">
        <v>44226.34388888889</v>
      </c>
      <c r="AO211" s="77" t="s">
        <v>3485</v>
      </c>
      <c r="AP211" s="82" t="s">
        <v>3694</v>
      </c>
      <c r="AQ211" s="77" t="s">
        <v>66</v>
      </c>
      <c r="AR211" s="48"/>
      <c r="AS211" s="48"/>
      <c r="AT211" s="48"/>
      <c r="AU211" s="48"/>
      <c r="AV211" s="48"/>
      <c r="AW211" s="48"/>
      <c r="AX211" s="103" t="s">
        <v>4592</v>
      </c>
      <c r="AY211" s="103" t="s">
        <v>4592</v>
      </c>
      <c r="AZ211" s="103" t="s">
        <v>4849</v>
      </c>
      <c r="BA211" s="103" t="s">
        <v>4849</v>
      </c>
      <c r="BB211" s="2"/>
      <c r="BC211" s="3"/>
      <c r="BD211" s="3"/>
      <c r="BE211" s="3"/>
      <c r="BF211" s="3"/>
    </row>
    <row r="212" spans="1:58" ht="34.05" customHeight="1">
      <c r="A212" s="63" t="s">
        <v>562</v>
      </c>
      <c r="C212" s="64"/>
      <c r="D212" s="64"/>
      <c r="E212" s="65"/>
      <c r="F212" s="67"/>
      <c r="G212" s="99" t="s">
        <v>3256</v>
      </c>
      <c r="H212" s="64"/>
      <c r="I212" s="68"/>
      <c r="J212" s="69"/>
      <c r="K212" s="69"/>
      <c r="L212" s="68" t="s">
        <v>4139</v>
      </c>
      <c r="M212" s="72"/>
      <c r="N212" s="73">
        <v>3468.427734375</v>
      </c>
      <c r="O212" s="73">
        <v>908.0555419921875</v>
      </c>
      <c r="P212" s="74"/>
      <c r="Q212" s="75"/>
      <c r="R212" s="75"/>
      <c r="S212" s="85"/>
      <c r="T212" s="48">
        <v>2</v>
      </c>
      <c r="U212" s="48">
        <v>0</v>
      </c>
      <c r="V212" s="49">
        <v>574.709782</v>
      </c>
      <c r="W212" s="49">
        <v>0.000763</v>
      </c>
      <c r="X212" s="49">
        <v>0.000196</v>
      </c>
      <c r="Y212" s="49">
        <v>0.799344</v>
      </c>
      <c r="Z212" s="49">
        <v>0</v>
      </c>
      <c r="AA212" s="49">
        <v>0</v>
      </c>
      <c r="AB212" s="70">
        <v>212</v>
      </c>
      <c r="AC21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2" s="71"/>
      <c r="AE212" s="77">
        <v>46</v>
      </c>
      <c r="AF212" s="77">
        <v>8347</v>
      </c>
      <c r="AG212" s="77">
        <v>2834</v>
      </c>
      <c r="AH212" s="77">
        <v>772</v>
      </c>
      <c r="AI212" s="77"/>
      <c r="AJ212" s="77" t="s">
        <v>2491</v>
      </c>
      <c r="AK212" s="77" t="s">
        <v>2701</v>
      </c>
      <c r="AL212" s="82" t="s">
        <v>2947</v>
      </c>
      <c r="AM212" s="77"/>
      <c r="AN212" s="79">
        <v>42015.69950231481</v>
      </c>
      <c r="AO212" s="77" t="s">
        <v>3485</v>
      </c>
      <c r="AP212" s="82" t="s">
        <v>3695</v>
      </c>
      <c r="AQ212" s="77" t="s">
        <v>65</v>
      </c>
      <c r="AR212" s="48"/>
      <c r="AS212" s="48"/>
      <c r="AT212" s="48"/>
      <c r="AU212" s="48"/>
      <c r="AV212" s="48"/>
      <c r="AW212" s="48"/>
      <c r="AX212" s="48"/>
      <c r="AY212" s="48"/>
      <c r="AZ212" s="48"/>
      <c r="BA212" s="48"/>
      <c r="BB212" s="2"/>
      <c r="BC212" s="3"/>
      <c r="BD212" s="3"/>
      <c r="BE212" s="3"/>
      <c r="BF212" s="3"/>
    </row>
    <row r="213" spans="1:58" ht="34.05" customHeight="1">
      <c r="A213" s="63" t="s">
        <v>342</v>
      </c>
      <c r="C213" s="64"/>
      <c r="D213" s="64"/>
      <c r="E213" s="65"/>
      <c r="F213" s="67"/>
      <c r="G213" s="99" t="s">
        <v>3257</v>
      </c>
      <c r="H213" s="64"/>
      <c r="I213" s="68"/>
      <c r="J213" s="69"/>
      <c r="K213" s="69"/>
      <c r="L213" s="68" t="s">
        <v>4140</v>
      </c>
      <c r="M213" s="72"/>
      <c r="N213" s="73">
        <v>7171.90185546875</v>
      </c>
      <c r="O213" s="73">
        <v>2293.1591796875</v>
      </c>
      <c r="P213" s="74"/>
      <c r="Q213" s="75"/>
      <c r="R213" s="75"/>
      <c r="S213" s="85"/>
      <c r="T213" s="48">
        <v>2</v>
      </c>
      <c r="U213" s="48">
        <v>1</v>
      </c>
      <c r="V213" s="49">
        <v>0</v>
      </c>
      <c r="W213" s="49">
        <v>1</v>
      </c>
      <c r="X213" s="49">
        <v>0</v>
      </c>
      <c r="Y213" s="49">
        <v>1.298244</v>
      </c>
      <c r="Z213" s="49">
        <v>0</v>
      </c>
      <c r="AA213" s="49">
        <v>0</v>
      </c>
      <c r="AB213" s="70">
        <v>213</v>
      </c>
      <c r="AC21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3" s="71"/>
      <c r="AE213" s="77">
        <v>273</v>
      </c>
      <c r="AF213" s="77">
        <v>268</v>
      </c>
      <c r="AG213" s="77">
        <v>13</v>
      </c>
      <c r="AH213" s="77">
        <v>398</v>
      </c>
      <c r="AI213" s="77"/>
      <c r="AJ213" s="77" t="s">
        <v>2492</v>
      </c>
      <c r="AK213" s="77" t="s">
        <v>2691</v>
      </c>
      <c r="AL213" s="82" t="s">
        <v>2948</v>
      </c>
      <c r="AM213" s="77"/>
      <c r="AN213" s="79">
        <v>43024.85994212963</v>
      </c>
      <c r="AO213" s="77" t="s">
        <v>3485</v>
      </c>
      <c r="AP213" s="82" t="s">
        <v>3696</v>
      </c>
      <c r="AQ213" s="77" t="s">
        <v>66</v>
      </c>
      <c r="AR213" s="48" t="s">
        <v>1008</v>
      </c>
      <c r="AS213" s="48" t="s">
        <v>1008</v>
      </c>
      <c r="AT213" s="48" t="s">
        <v>1169</v>
      </c>
      <c r="AU213" s="48" t="s">
        <v>1169</v>
      </c>
      <c r="AV213" s="48"/>
      <c r="AW213" s="48"/>
      <c r="AX213" s="103" t="s">
        <v>4593</v>
      </c>
      <c r="AY213" s="103" t="s">
        <v>4593</v>
      </c>
      <c r="AZ213" s="103" t="s">
        <v>4850</v>
      </c>
      <c r="BA213" s="103" t="s">
        <v>4850</v>
      </c>
      <c r="BB213" s="2"/>
      <c r="BC213" s="3"/>
      <c r="BD213" s="3"/>
      <c r="BE213" s="3"/>
      <c r="BF213" s="3"/>
    </row>
    <row r="214" spans="1:58" ht="34.05" customHeight="1">
      <c r="A214" s="63" t="s">
        <v>343</v>
      </c>
      <c r="C214" s="64"/>
      <c r="D214" s="64"/>
      <c r="E214" s="65"/>
      <c r="F214" s="67"/>
      <c r="G214" s="99" t="s">
        <v>3258</v>
      </c>
      <c r="H214" s="64"/>
      <c r="I214" s="68"/>
      <c r="J214" s="69"/>
      <c r="K214" s="69"/>
      <c r="L214" s="68" t="s">
        <v>4141</v>
      </c>
      <c r="M214" s="72"/>
      <c r="N214" s="73">
        <v>7558.76806640625</v>
      </c>
      <c r="O214" s="73">
        <v>1776.6817626953125</v>
      </c>
      <c r="P214" s="74"/>
      <c r="Q214" s="75"/>
      <c r="R214" s="75"/>
      <c r="S214" s="85"/>
      <c r="T214" s="48">
        <v>0</v>
      </c>
      <c r="U214" s="48">
        <v>1</v>
      </c>
      <c r="V214" s="49">
        <v>0</v>
      </c>
      <c r="W214" s="49">
        <v>1</v>
      </c>
      <c r="X214" s="49">
        <v>0</v>
      </c>
      <c r="Y214" s="49">
        <v>0.701754</v>
      </c>
      <c r="Z214" s="49">
        <v>0</v>
      </c>
      <c r="AA214" s="49">
        <v>0</v>
      </c>
      <c r="AB214" s="70">
        <v>214</v>
      </c>
      <c r="AC21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4" s="71"/>
      <c r="AE214" s="77">
        <v>871</v>
      </c>
      <c r="AF214" s="77">
        <v>3282</v>
      </c>
      <c r="AG214" s="77">
        <v>8680</v>
      </c>
      <c r="AH214" s="77">
        <v>8279</v>
      </c>
      <c r="AI214" s="77"/>
      <c r="AJ214" s="77" t="s">
        <v>2493</v>
      </c>
      <c r="AK214" s="77" t="s">
        <v>2709</v>
      </c>
      <c r="AL214" s="82" t="s">
        <v>2949</v>
      </c>
      <c r="AM214" s="77"/>
      <c r="AN214" s="79">
        <v>40949.63240740741</v>
      </c>
      <c r="AO214" s="77" t="s">
        <v>3485</v>
      </c>
      <c r="AP214" s="82" t="s">
        <v>3697</v>
      </c>
      <c r="AQ214" s="77" t="s">
        <v>66</v>
      </c>
      <c r="AR214" s="48"/>
      <c r="AS214" s="48"/>
      <c r="AT214" s="48"/>
      <c r="AU214" s="48"/>
      <c r="AV214" s="48"/>
      <c r="AW214" s="48"/>
      <c r="AX214" s="103" t="s">
        <v>4594</v>
      </c>
      <c r="AY214" s="103" t="s">
        <v>4594</v>
      </c>
      <c r="AZ214" s="103" t="s">
        <v>4851</v>
      </c>
      <c r="BA214" s="103" t="s">
        <v>4851</v>
      </c>
      <c r="BB214" s="2"/>
      <c r="BC214" s="3"/>
      <c r="BD214" s="3"/>
      <c r="BE214" s="3"/>
      <c r="BF214" s="3"/>
    </row>
    <row r="215" spans="1:58" ht="34.05" customHeight="1">
      <c r="A215" s="63" t="s">
        <v>344</v>
      </c>
      <c r="C215" s="64"/>
      <c r="D215" s="64"/>
      <c r="E215" s="65"/>
      <c r="F215" s="67"/>
      <c r="G215" s="99" t="s">
        <v>3259</v>
      </c>
      <c r="H215" s="64"/>
      <c r="I215" s="68"/>
      <c r="J215" s="69"/>
      <c r="K215" s="69"/>
      <c r="L215" s="68" t="s">
        <v>4142</v>
      </c>
      <c r="M215" s="72"/>
      <c r="N215" s="73">
        <v>2111.125244140625</v>
      </c>
      <c r="O215" s="73">
        <v>8526.572265625</v>
      </c>
      <c r="P215" s="74"/>
      <c r="Q215" s="75"/>
      <c r="R215" s="75"/>
      <c r="S215" s="85"/>
      <c r="T215" s="48">
        <v>0</v>
      </c>
      <c r="U215" s="48">
        <v>2</v>
      </c>
      <c r="V215" s="49">
        <v>0</v>
      </c>
      <c r="W215" s="49">
        <v>0.000742</v>
      </c>
      <c r="X215" s="49">
        <v>0.001387</v>
      </c>
      <c r="Y215" s="49">
        <v>0.643804</v>
      </c>
      <c r="Z215" s="49">
        <v>1</v>
      </c>
      <c r="AA215" s="49">
        <v>0</v>
      </c>
      <c r="AB215" s="70">
        <v>215</v>
      </c>
      <c r="AC21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5" s="71"/>
      <c r="AE215" s="77">
        <v>84</v>
      </c>
      <c r="AF215" s="77">
        <v>39</v>
      </c>
      <c r="AG215" s="77">
        <v>396</v>
      </c>
      <c r="AH215" s="77">
        <v>987</v>
      </c>
      <c r="AI215" s="77"/>
      <c r="AJ215" s="77"/>
      <c r="AK215" s="77"/>
      <c r="AL215" s="77"/>
      <c r="AM215" s="77"/>
      <c r="AN215" s="79">
        <v>42167.27369212963</v>
      </c>
      <c r="AO215" s="77" t="s">
        <v>3485</v>
      </c>
      <c r="AP215" s="82" t="s">
        <v>3698</v>
      </c>
      <c r="AQ215" s="77" t="s">
        <v>66</v>
      </c>
      <c r="AR215" s="48"/>
      <c r="AS215" s="48"/>
      <c r="AT215" s="48"/>
      <c r="AU215" s="48"/>
      <c r="AV215" s="48"/>
      <c r="AW215" s="48"/>
      <c r="AX215" s="103" t="s">
        <v>4595</v>
      </c>
      <c r="AY215" s="103" t="s">
        <v>4595</v>
      </c>
      <c r="AZ215" s="103" t="s">
        <v>4852</v>
      </c>
      <c r="BA215" s="103" t="s">
        <v>4852</v>
      </c>
      <c r="BB215" s="2"/>
      <c r="BC215" s="3"/>
      <c r="BD215" s="3"/>
      <c r="BE215" s="3"/>
      <c r="BF215" s="3"/>
    </row>
    <row r="216" spans="1:58" ht="34.05" customHeight="1">
      <c r="A216" s="63" t="s">
        <v>505</v>
      </c>
      <c r="C216" s="64"/>
      <c r="D216" s="64"/>
      <c r="E216" s="65"/>
      <c r="F216" s="67"/>
      <c r="G216" s="99" t="s">
        <v>3260</v>
      </c>
      <c r="H216" s="64"/>
      <c r="I216" s="68"/>
      <c r="J216" s="69"/>
      <c r="K216" s="69"/>
      <c r="L216" s="68" t="s">
        <v>4143</v>
      </c>
      <c r="M216" s="72"/>
      <c r="N216" s="73">
        <v>1523.870849609375</v>
      </c>
      <c r="O216" s="73">
        <v>8232.2216796875</v>
      </c>
      <c r="P216" s="74"/>
      <c r="Q216" s="75"/>
      <c r="R216" s="75"/>
      <c r="S216" s="85"/>
      <c r="T216" s="48">
        <v>3</v>
      </c>
      <c r="U216" s="48">
        <v>2</v>
      </c>
      <c r="V216" s="49">
        <v>386.402381</v>
      </c>
      <c r="W216" s="49">
        <v>0.000913</v>
      </c>
      <c r="X216" s="49">
        <v>0.007343</v>
      </c>
      <c r="Y216" s="49">
        <v>1.146686</v>
      </c>
      <c r="Z216" s="49">
        <v>0.25</v>
      </c>
      <c r="AA216" s="49">
        <v>0.25</v>
      </c>
      <c r="AB216" s="70">
        <v>216</v>
      </c>
      <c r="AC21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6" s="71"/>
      <c r="AE216" s="77">
        <v>591</v>
      </c>
      <c r="AF216" s="77">
        <v>552</v>
      </c>
      <c r="AG216" s="77">
        <v>23047</v>
      </c>
      <c r="AH216" s="77">
        <v>18977</v>
      </c>
      <c r="AI216" s="77"/>
      <c r="AJ216" s="77"/>
      <c r="AK216" s="77"/>
      <c r="AL216" s="77"/>
      <c r="AM216" s="77"/>
      <c r="AN216" s="79">
        <v>43833.68548611111</v>
      </c>
      <c r="AO216" s="77" t="s">
        <v>3485</v>
      </c>
      <c r="AP216" s="82" t="s">
        <v>3699</v>
      </c>
      <c r="AQ216" s="77" t="s">
        <v>66</v>
      </c>
      <c r="AR216" s="48"/>
      <c r="AS216" s="48"/>
      <c r="AT216" s="48"/>
      <c r="AU216" s="48"/>
      <c r="AV216" s="48"/>
      <c r="AW216" s="48"/>
      <c r="AX216" s="103" t="s">
        <v>4596</v>
      </c>
      <c r="AY216" s="103" t="s">
        <v>4724</v>
      </c>
      <c r="AZ216" s="103" t="s">
        <v>4852</v>
      </c>
      <c r="BA216" s="103" t="s">
        <v>4852</v>
      </c>
      <c r="BB216" s="2"/>
      <c r="BC216" s="3"/>
      <c r="BD216" s="3"/>
      <c r="BE216" s="3"/>
      <c r="BF216" s="3"/>
    </row>
    <row r="217" spans="1:58" ht="34.05" customHeight="1">
      <c r="A217" s="63" t="s">
        <v>504</v>
      </c>
      <c r="C217" s="64"/>
      <c r="D217" s="64"/>
      <c r="E217" s="65"/>
      <c r="F217" s="67"/>
      <c r="G217" s="99" t="s">
        <v>3261</v>
      </c>
      <c r="H217" s="64"/>
      <c r="I217" s="68"/>
      <c r="J217" s="69"/>
      <c r="K217" s="69"/>
      <c r="L217" s="68" t="s">
        <v>4144</v>
      </c>
      <c r="M217" s="72"/>
      <c r="N217" s="73">
        <v>1784.5189208984375</v>
      </c>
      <c r="O217" s="73">
        <v>7564.86181640625</v>
      </c>
      <c r="P217" s="74"/>
      <c r="Q217" s="75"/>
      <c r="R217" s="75"/>
      <c r="S217" s="85"/>
      <c r="T217" s="48">
        <v>3</v>
      </c>
      <c r="U217" s="48">
        <v>1</v>
      </c>
      <c r="V217" s="49">
        <v>155.4</v>
      </c>
      <c r="W217" s="49">
        <v>0.00086</v>
      </c>
      <c r="X217" s="49">
        <v>0.004226</v>
      </c>
      <c r="Y217" s="49">
        <v>0.882823</v>
      </c>
      <c r="Z217" s="49">
        <v>0.3333333333333333</v>
      </c>
      <c r="AA217" s="49">
        <v>0.3333333333333333</v>
      </c>
      <c r="AB217" s="70">
        <v>217</v>
      </c>
      <c r="AC21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7" s="71"/>
      <c r="AE217" s="77">
        <v>613</v>
      </c>
      <c r="AF217" s="77">
        <v>1000</v>
      </c>
      <c r="AG217" s="77">
        <v>38939</v>
      </c>
      <c r="AH217" s="77">
        <v>51715</v>
      </c>
      <c r="AI217" s="77"/>
      <c r="AJ217" s="77" t="s">
        <v>2494</v>
      </c>
      <c r="AK217" s="77" t="s">
        <v>2691</v>
      </c>
      <c r="AL217" s="77"/>
      <c r="AM217" s="77"/>
      <c r="AN217" s="79">
        <v>43999.548634259256</v>
      </c>
      <c r="AO217" s="77" t="s">
        <v>3485</v>
      </c>
      <c r="AP217" s="82" t="s">
        <v>3700</v>
      </c>
      <c r="AQ217" s="77" t="s">
        <v>66</v>
      </c>
      <c r="AR217" s="48" t="s">
        <v>1135</v>
      </c>
      <c r="AS217" s="48" t="s">
        <v>1135</v>
      </c>
      <c r="AT217" s="48" t="s">
        <v>1169</v>
      </c>
      <c r="AU217" s="48" t="s">
        <v>1169</v>
      </c>
      <c r="AV217" s="48"/>
      <c r="AW217" s="48"/>
      <c r="AX217" s="103" t="s">
        <v>4597</v>
      </c>
      <c r="AY217" s="103" t="s">
        <v>4597</v>
      </c>
      <c r="AZ217" s="103" t="s">
        <v>4853</v>
      </c>
      <c r="BA217" s="103" t="s">
        <v>4853</v>
      </c>
      <c r="BB217" s="2"/>
      <c r="BC217" s="3"/>
      <c r="BD217" s="3"/>
      <c r="BE217" s="3"/>
      <c r="BF217" s="3"/>
    </row>
    <row r="218" spans="1:58" ht="34.05" customHeight="1">
      <c r="A218" s="63" t="s">
        <v>345</v>
      </c>
      <c r="C218" s="64"/>
      <c r="D218" s="64"/>
      <c r="E218" s="65"/>
      <c r="F218" s="67"/>
      <c r="G218" s="99" t="s">
        <v>3262</v>
      </c>
      <c r="H218" s="64"/>
      <c r="I218" s="68"/>
      <c r="J218" s="69"/>
      <c r="K218" s="69"/>
      <c r="L218" s="68" t="s">
        <v>4145</v>
      </c>
      <c r="M218" s="72"/>
      <c r="N218" s="73">
        <v>7470.5556640625</v>
      </c>
      <c r="O218" s="73">
        <v>8343.2568359375</v>
      </c>
      <c r="P218" s="74"/>
      <c r="Q218" s="75"/>
      <c r="R218" s="75"/>
      <c r="S218" s="85"/>
      <c r="T218" s="48">
        <v>0</v>
      </c>
      <c r="U218" s="48">
        <v>1</v>
      </c>
      <c r="V218" s="49">
        <v>0</v>
      </c>
      <c r="W218" s="49">
        <v>0.027778</v>
      </c>
      <c r="X218" s="49">
        <v>0</v>
      </c>
      <c r="Y218" s="49">
        <v>0.465138</v>
      </c>
      <c r="Z218" s="49">
        <v>0</v>
      </c>
      <c r="AA218" s="49">
        <v>0</v>
      </c>
      <c r="AB218" s="70">
        <v>218</v>
      </c>
      <c r="AC21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8" s="71"/>
      <c r="AE218" s="77">
        <v>154</v>
      </c>
      <c r="AF218" s="77">
        <v>77</v>
      </c>
      <c r="AG218" s="77">
        <v>858</v>
      </c>
      <c r="AH218" s="77">
        <v>6044</v>
      </c>
      <c r="AI218" s="77"/>
      <c r="AJ218" s="77" t="s">
        <v>2495</v>
      </c>
      <c r="AK218" s="77" t="s">
        <v>2778</v>
      </c>
      <c r="AL218" s="77"/>
      <c r="AM218" s="77"/>
      <c r="AN218" s="79">
        <v>42898.967881944445</v>
      </c>
      <c r="AO218" s="77" t="s">
        <v>3485</v>
      </c>
      <c r="AP218" s="82" t="s">
        <v>3701</v>
      </c>
      <c r="AQ218" s="77" t="s">
        <v>66</v>
      </c>
      <c r="AR218" s="48"/>
      <c r="AS218" s="48"/>
      <c r="AT218" s="48"/>
      <c r="AU218" s="48"/>
      <c r="AV218" s="48"/>
      <c r="AW218" s="48"/>
      <c r="AX218" s="103" t="s">
        <v>4598</v>
      </c>
      <c r="AY218" s="103" t="s">
        <v>4598</v>
      </c>
      <c r="AZ218" s="103" t="s">
        <v>4854</v>
      </c>
      <c r="BA218" s="103" t="s">
        <v>4854</v>
      </c>
      <c r="BB218" s="2"/>
      <c r="BC218" s="3"/>
      <c r="BD218" s="3"/>
      <c r="BE218" s="3"/>
      <c r="BF218" s="3"/>
    </row>
    <row r="219" spans="1:58" ht="34.05" customHeight="1">
      <c r="A219" s="63" t="s">
        <v>511</v>
      </c>
      <c r="C219" s="64"/>
      <c r="D219" s="64"/>
      <c r="E219" s="65"/>
      <c r="F219" s="67"/>
      <c r="G219" s="99" t="s">
        <v>3263</v>
      </c>
      <c r="H219" s="64"/>
      <c r="I219" s="68"/>
      <c r="J219" s="69"/>
      <c r="K219" s="69"/>
      <c r="L219" s="68" t="s">
        <v>4146</v>
      </c>
      <c r="M219" s="72"/>
      <c r="N219" s="73">
        <v>7461.8203125</v>
      </c>
      <c r="O219" s="73">
        <v>8787.8681640625</v>
      </c>
      <c r="P219" s="74"/>
      <c r="Q219" s="75"/>
      <c r="R219" s="75"/>
      <c r="S219" s="85"/>
      <c r="T219" s="48">
        <v>5</v>
      </c>
      <c r="U219" s="48">
        <v>3</v>
      </c>
      <c r="V219" s="49">
        <v>78</v>
      </c>
      <c r="W219" s="49">
        <v>0.043478</v>
      </c>
      <c r="X219" s="49">
        <v>0</v>
      </c>
      <c r="Y219" s="49">
        <v>2.595252</v>
      </c>
      <c r="Z219" s="49">
        <v>0.06666666666666667</v>
      </c>
      <c r="AA219" s="49">
        <v>0</v>
      </c>
      <c r="AB219" s="70">
        <v>219</v>
      </c>
      <c r="AC21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19" s="71"/>
      <c r="AE219" s="77">
        <v>322</v>
      </c>
      <c r="AF219" s="77">
        <v>302</v>
      </c>
      <c r="AG219" s="77">
        <v>1814</v>
      </c>
      <c r="AH219" s="77">
        <v>1742</v>
      </c>
      <c r="AI219" s="77"/>
      <c r="AJ219" s="77" t="s">
        <v>2496</v>
      </c>
      <c r="AK219" s="77"/>
      <c r="AL219" s="77"/>
      <c r="AM219" s="77"/>
      <c r="AN219" s="79">
        <v>44288.518854166665</v>
      </c>
      <c r="AO219" s="77" t="s">
        <v>3485</v>
      </c>
      <c r="AP219" s="82" t="s">
        <v>3702</v>
      </c>
      <c r="AQ219" s="77" t="s">
        <v>66</v>
      </c>
      <c r="AR219" s="48" t="s">
        <v>1139</v>
      </c>
      <c r="AS219" s="48" t="s">
        <v>1139</v>
      </c>
      <c r="AT219" s="48" t="s">
        <v>1169</v>
      </c>
      <c r="AU219" s="48" t="s">
        <v>1169</v>
      </c>
      <c r="AV219" s="48"/>
      <c r="AW219" s="48"/>
      <c r="AX219" s="103" t="s">
        <v>4599</v>
      </c>
      <c r="AY219" s="103" t="s">
        <v>4702</v>
      </c>
      <c r="AZ219" s="103" t="s">
        <v>4855</v>
      </c>
      <c r="BA219" s="103" t="s">
        <v>4855</v>
      </c>
      <c r="BB219" s="2"/>
      <c r="BC219" s="3"/>
      <c r="BD219" s="3"/>
      <c r="BE219" s="3"/>
      <c r="BF219" s="3"/>
    </row>
    <row r="220" spans="1:58" ht="34.05" customHeight="1">
      <c r="A220" s="63" t="s">
        <v>346</v>
      </c>
      <c r="C220" s="64"/>
      <c r="D220" s="64"/>
      <c r="E220" s="65"/>
      <c r="F220" s="67"/>
      <c r="G220" s="99" t="s">
        <v>3264</v>
      </c>
      <c r="H220" s="64"/>
      <c r="I220" s="68"/>
      <c r="J220" s="69"/>
      <c r="K220" s="69"/>
      <c r="L220" s="68" t="s">
        <v>4147</v>
      </c>
      <c r="M220" s="72"/>
      <c r="N220" s="73">
        <v>3453.355224609375</v>
      </c>
      <c r="O220" s="73">
        <v>1546.3658447265625</v>
      </c>
      <c r="P220" s="74"/>
      <c r="Q220" s="75"/>
      <c r="R220" s="75"/>
      <c r="S220" s="85"/>
      <c r="T220" s="48">
        <v>0</v>
      </c>
      <c r="U220" s="48">
        <v>8</v>
      </c>
      <c r="V220" s="49">
        <v>15989.769976</v>
      </c>
      <c r="W220" s="49">
        <v>0.001155</v>
      </c>
      <c r="X220" s="49">
        <v>0.013981</v>
      </c>
      <c r="Y220" s="49">
        <v>2.139123</v>
      </c>
      <c r="Z220" s="49">
        <v>0.07142857142857142</v>
      </c>
      <c r="AA220" s="49">
        <v>0</v>
      </c>
      <c r="AB220" s="70">
        <v>220</v>
      </c>
      <c r="AC22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0" s="71"/>
      <c r="AE220" s="77">
        <v>4994</v>
      </c>
      <c r="AF220" s="77">
        <v>1904</v>
      </c>
      <c r="AG220" s="77">
        <v>576505</v>
      </c>
      <c r="AH220" s="77">
        <v>482273</v>
      </c>
      <c r="AI220" s="77"/>
      <c r="AJ220" s="77"/>
      <c r="AK220" s="77"/>
      <c r="AL220" s="77"/>
      <c r="AM220" s="77"/>
      <c r="AN220" s="79">
        <v>40252.501875</v>
      </c>
      <c r="AO220" s="77" t="s">
        <v>3485</v>
      </c>
      <c r="AP220" s="82" t="s">
        <v>3703</v>
      </c>
      <c r="AQ220" s="77" t="s">
        <v>66</v>
      </c>
      <c r="AR220" s="48"/>
      <c r="AS220" s="48"/>
      <c r="AT220" s="48"/>
      <c r="AU220" s="48"/>
      <c r="AV220" s="48" t="s">
        <v>4474</v>
      </c>
      <c r="AW220" s="48" t="s">
        <v>4474</v>
      </c>
      <c r="AX220" s="103" t="s">
        <v>4600</v>
      </c>
      <c r="AY220" s="103" t="s">
        <v>4725</v>
      </c>
      <c r="AZ220" s="103" t="s">
        <v>4856</v>
      </c>
      <c r="BA220" s="103" t="s">
        <v>4856</v>
      </c>
      <c r="BB220" s="2"/>
      <c r="BC220" s="3"/>
      <c r="BD220" s="3"/>
      <c r="BE220" s="3"/>
      <c r="BF220" s="3"/>
    </row>
    <row r="221" spans="1:58" ht="34.05" customHeight="1">
      <c r="A221" s="63" t="s">
        <v>506</v>
      </c>
      <c r="C221" s="64"/>
      <c r="D221" s="64"/>
      <c r="E221" s="65"/>
      <c r="F221" s="67"/>
      <c r="G221" s="99" t="s">
        <v>3265</v>
      </c>
      <c r="H221" s="64"/>
      <c r="I221" s="68"/>
      <c r="J221" s="69"/>
      <c r="K221" s="69"/>
      <c r="L221" s="68" t="s">
        <v>4148</v>
      </c>
      <c r="M221" s="72"/>
      <c r="N221" s="73">
        <v>4404.3212890625</v>
      </c>
      <c r="O221" s="73">
        <v>8181</v>
      </c>
      <c r="P221" s="74"/>
      <c r="Q221" s="75"/>
      <c r="R221" s="75"/>
      <c r="S221" s="85"/>
      <c r="T221" s="48">
        <v>4</v>
      </c>
      <c r="U221" s="48">
        <v>1</v>
      </c>
      <c r="V221" s="49">
        <v>360.210723</v>
      </c>
      <c r="W221" s="49">
        <v>0.000983</v>
      </c>
      <c r="X221" s="49">
        <v>0.006051</v>
      </c>
      <c r="Y221" s="49">
        <v>1.128997</v>
      </c>
      <c r="Z221" s="49">
        <v>0</v>
      </c>
      <c r="AA221" s="49">
        <v>0</v>
      </c>
      <c r="AB221" s="70">
        <v>221</v>
      </c>
      <c r="AC22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1" s="71"/>
      <c r="AE221" s="77">
        <v>3265</v>
      </c>
      <c r="AF221" s="77">
        <v>6098</v>
      </c>
      <c r="AG221" s="77">
        <v>36394</v>
      </c>
      <c r="AH221" s="77">
        <v>13162</v>
      </c>
      <c r="AI221" s="77"/>
      <c r="AJ221" s="77" t="s">
        <v>2497</v>
      </c>
      <c r="AK221" s="77" t="s">
        <v>2737</v>
      </c>
      <c r="AL221" s="82" t="s">
        <v>2950</v>
      </c>
      <c r="AM221" s="77"/>
      <c r="AN221" s="79">
        <v>39539.51510416667</v>
      </c>
      <c r="AO221" s="77" t="s">
        <v>3485</v>
      </c>
      <c r="AP221" s="82" t="s">
        <v>3704</v>
      </c>
      <c r="AQ221" s="77" t="s">
        <v>66</v>
      </c>
      <c r="AR221" s="48" t="s">
        <v>1136</v>
      </c>
      <c r="AS221" s="48" t="s">
        <v>1136</v>
      </c>
      <c r="AT221" s="48" t="s">
        <v>1169</v>
      </c>
      <c r="AU221" s="48" t="s">
        <v>1169</v>
      </c>
      <c r="AV221" s="48"/>
      <c r="AW221" s="48"/>
      <c r="AX221" s="103" t="s">
        <v>4601</v>
      </c>
      <c r="AY221" s="103" t="s">
        <v>4601</v>
      </c>
      <c r="AZ221" s="103" t="s">
        <v>4857</v>
      </c>
      <c r="BA221" s="103" t="s">
        <v>4857</v>
      </c>
      <c r="BB221" s="2"/>
      <c r="BC221" s="3"/>
      <c r="BD221" s="3"/>
      <c r="BE221" s="3"/>
      <c r="BF221" s="3"/>
    </row>
    <row r="222" spans="1:58" ht="34.05" customHeight="1">
      <c r="A222" s="63" t="s">
        <v>347</v>
      </c>
      <c r="C222" s="64"/>
      <c r="D222" s="64"/>
      <c r="E222" s="65"/>
      <c r="F222" s="67"/>
      <c r="G222" s="99" t="s">
        <v>3266</v>
      </c>
      <c r="H222" s="64"/>
      <c r="I222" s="68"/>
      <c r="J222" s="69"/>
      <c r="K222" s="69"/>
      <c r="L222" s="68" t="s">
        <v>4149</v>
      </c>
      <c r="M222" s="72"/>
      <c r="N222" s="73">
        <v>3836.279052734375</v>
      </c>
      <c r="O222" s="73">
        <v>4351.27099609375</v>
      </c>
      <c r="P222" s="74"/>
      <c r="Q222" s="75"/>
      <c r="R222" s="75"/>
      <c r="S222" s="85"/>
      <c r="T222" s="48">
        <v>0</v>
      </c>
      <c r="U222" s="48">
        <v>1</v>
      </c>
      <c r="V222" s="49">
        <v>0</v>
      </c>
      <c r="W222" s="49">
        <v>0.000784</v>
      </c>
      <c r="X222" s="49">
        <v>0.000522</v>
      </c>
      <c r="Y222" s="49">
        <v>0.42708</v>
      </c>
      <c r="Z222" s="49">
        <v>0</v>
      </c>
      <c r="AA222" s="49">
        <v>0</v>
      </c>
      <c r="AB222" s="70">
        <v>222</v>
      </c>
      <c r="AC22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2" s="71"/>
      <c r="AE222" s="77">
        <v>534</v>
      </c>
      <c r="AF222" s="77">
        <v>141</v>
      </c>
      <c r="AG222" s="77">
        <v>7311</v>
      </c>
      <c r="AH222" s="77">
        <v>17540</v>
      </c>
      <c r="AI222" s="77"/>
      <c r="AJ222" s="77"/>
      <c r="AK222" s="77" t="s">
        <v>2779</v>
      </c>
      <c r="AL222" s="77"/>
      <c r="AM222" s="77"/>
      <c r="AN222" s="79">
        <v>41012.60920138889</v>
      </c>
      <c r="AO222" s="77" t="s">
        <v>3485</v>
      </c>
      <c r="AP222" s="82" t="s">
        <v>3705</v>
      </c>
      <c r="AQ222" s="77" t="s">
        <v>66</v>
      </c>
      <c r="AR222" s="48"/>
      <c r="AS222" s="48"/>
      <c r="AT222" s="48"/>
      <c r="AU222" s="48"/>
      <c r="AV222" s="48" t="s">
        <v>558</v>
      </c>
      <c r="AW222" s="48" t="s">
        <v>558</v>
      </c>
      <c r="AX222" s="103" t="s">
        <v>4602</v>
      </c>
      <c r="AY222" s="103" t="s">
        <v>4602</v>
      </c>
      <c r="AZ222" s="103" t="s">
        <v>4858</v>
      </c>
      <c r="BA222" s="103" t="s">
        <v>4858</v>
      </c>
      <c r="BB222" s="2"/>
      <c r="BC222" s="3"/>
      <c r="BD222" s="3"/>
      <c r="BE222" s="3"/>
      <c r="BF222" s="3"/>
    </row>
    <row r="223" spans="1:58" ht="34.05" customHeight="1">
      <c r="A223" s="63" t="s">
        <v>348</v>
      </c>
      <c r="C223" s="64"/>
      <c r="D223" s="64"/>
      <c r="E223" s="65"/>
      <c r="F223" s="67"/>
      <c r="G223" s="99" t="s">
        <v>3267</v>
      </c>
      <c r="H223" s="64"/>
      <c r="I223" s="68"/>
      <c r="J223" s="69"/>
      <c r="K223" s="69"/>
      <c r="L223" s="68" t="s">
        <v>4150</v>
      </c>
      <c r="M223" s="72"/>
      <c r="N223" s="73">
        <v>9471.390625</v>
      </c>
      <c r="O223" s="73">
        <v>8968.7158203125</v>
      </c>
      <c r="P223" s="74"/>
      <c r="Q223" s="75"/>
      <c r="R223" s="75"/>
      <c r="S223" s="85"/>
      <c r="T223" s="48">
        <v>0</v>
      </c>
      <c r="U223" s="48">
        <v>2</v>
      </c>
      <c r="V223" s="49">
        <v>24</v>
      </c>
      <c r="W223" s="49">
        <v>0.03125</v>
      </c>
      <c r="X223" s="49">
        <v>0</v>
      </c>
      <c r="Y223" s="49">
        <v>1.023822</v>
      </c>
      <c r="Z223" s="49">
        <v>0</v>
      </c>
      <c r="AA223" s="49">
        <v>0</v>
      </c>
      <c r="AB223" s="70">
        <v>223</v>
      </c>
      <c r="AC22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3" s="71"/>
      <c r="AE223" s="77">
        <v>246</v>
      </c>
      <c r="AF223" s="77">
        <v>55</v>
      </c>
      <c r="AG223" s="77">
        <v>6354</v>
      </c>
      <c r="AH223" s="77">
        <v>18001</v>
      </c>
      <c r="AI223" s="77"/>
      <c r="AJ223" s="77" t="s">
        <v>2498</v>
      </c>
      <c r="AK223" s="77" t="s">
        <v>2780</v>
      </c>
      <c r="AL223" s="77"/>
      <c r="AM223" s="77"/>
      <c r="AN223" s="79">
        <v>42981.54592592592</v>
      </c>
      <c r="AO223" s="77" t="s">
        <v>3485</v>
      </c>
      <c r="AP223" s="82" t="s">
        <v>3706</v>
      </c>
      <c r="AQ223" s="77" t="s">
        <v>66</v>
      </c>
      <c r="AR223" s="48" t="s">
        <v>1009</v>
      </c>
      <c r="AS223" s="48" t="s">
        <v>1009</v>
      </c>
      <c r="AT223" s="48" t="s">
        <v>1169</v>
      </c>
      <c r="AU223" s="48" t="s">
        <v>1169</v>
      </c>
      <c r="AV223" s="48"/>
      <c r="AW223" s="48"/>
      <c r="AX223" s="103" t="s">
        <v>4603</v>
      </c>
      <c r="AY223" s="103" t="s">
        <v>4603</v>
      </c>
      <c r="AZ223" s="103" t="s">
        <v>4859</v>
      </c>
      <c r="BA223" s="103" t="s">
        <v>4859</v>
      </c>
      <c r="BB223" s="2"/>
      <c r="BC223" s="3"/>
      <c r="BD223" s="3"/>
      <c r="BE223" s="3"/>
      <c r="BF223" s="3"/>
    </row>
    <row r="224" spans="1:58" ht="34.05" customHeight="1">
      <c r="A224" s="63" t="s">
        <v>563</v>
      </c>
      <c r="C224" s="64"/>
      <c r="D224" s="64"/>
      <c r="E224" s="65"/>
      <c r="F224" s="67"/>
      <c r="G224" s="99" t="s">
        <v>3268</v>
      </c>
      <c r="H224" s="64"/>
      <c r="I224" s="68"/>
      <c r="J224" s="69"/>
      <c r="K224" s="69"/>
      <c r="L224" s="68" t="s">
        <v>4151</v>
      </c>
      <c r="M224" s="72"/>
      <c r="N224" s="73">
        <v>9820.4462890625</v>
      </c>
      <c r="O224" s="73">
        <v>8896.4970703125</v>
      </c>
      <c r="P224" s="74"/>
      <c r="Q224" s="75"/>
      <c r="R224" s="75"/>
      <c r="S224" s="85"/>
      <c r="T224" s="48">
        <v>1</v>
      </c>
      <c r="U224" s="48">
        <v>0</v>
      </c>
      <c r="V224" s="49">
        <v>0</v>
      </c>
      <c r="W224" s="49">
        <v>0.022727</v>
      </c>
      <c r="X224" s="49">
        <v>0</v>
      </c>
      <c r="Y224" s="49">
        <v>0.585124</v>
      </c>
      <c r="Z224" s="49">
        <v>0</v>
      </c>
      <c r="AA224" s="49">
        <v>0</v>
      </c>
      <c r="AB224" s="70">
        <v>224</v>
      </c>
      <c r="AC22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4" s="71"/>
      <c r="AE224" s="77">
        <v>15</v>
      </c>
      <c r="AF224" s="77">
        <v>0</v>
      </c>
      <c r="AG224" s="77">
        <v>58</v>
      </c>
      <c r="AH224" s="77">
        <v>8</v>
      </c>
      <c r="AI224" s="77"/>
      <c r="AJ224" s="77"/>
      <c r="AK224" s="77" t="s">
        <v>2705</v>
      </c>
      <c r="AL224" s="77"/>
      <c r="AM224" s="77"/>
      <c r="AN224" s="79">
        <v>44289.561574074076</v>
      </c>
      <c r="AO224" s="77" t="s">
        <v>3485</v>
      </c>
      <c r="AP224" s="82" t="s">
        <v>3707</v>
      </c>
      <c r="AQ224" s="77" t="s">
        <v>65</v>
      </c>
      <c r="AR224" s="48"/>
      <c r="AS224" s="48"/>
      <c r="AT224" s="48"/>
      <c r="AU224" s="48"/>
      <c r="AV224" s="48"/>
      <c r="AW224" s="48"/>
      <c r="AX224" s="48"/>
      <c r="AY224" s="48"/>
      <c r="AZ224" s="48"/>
      <c r="BA224" s="48"/>
      <c r="BB224" s="2"/>
      <c r="BC224" s="3"/>
      <c r="BD224" s="3"/>
      <c r="BE224" s="3"/>
      <c r="BF224" s="3"/>
    </row>
    <row r="225" spans="1:58" ht="34.05" customHeight="1">
      <c r="A225" s="63" t="s">
        <v>564</v>
      </c>
      <c r="C225" s="64"/>
      <c r="D225" s="64"/>
      <c r="E225" s="65"/>
      <c r="F225" s="67"/>
      <c r="G225" s="99" t="s">
        <v>3269</v>
      </c>
      <c r="H225" s="64"/>
      <c r="I225" s="68"/>
      <c r="J225" s="69"/>
      <c r="K225" s="69"/>
      <c r="L225" s="68" t="s">
        <v>4152</v>
      </c>
      <c r="M225" s="72"/>
      <c r="N225" s="73">
        <v>9093.0205078125</v>
      </c>
      <c r="O225" s="73">
        <v>9124.9853515625</v>
      </c>
      <c r="P225" s="74"/>
      <c r="Q225" s="75"/>
      <c r="R225" s="75"/>
      <c r="S225" s="85"/>
      <c r="T225" s="48">
        <v>4</v>
      </c>
      <c r="U225" s="48">
        <v>0</v>
      </c>
      <c r="V225" s="49">
        <v>80</v>
      </c>
      <c r="W225" s="49">
        <v>0.045455</v>
      </c>
      <c r="X225" s="49">
        <v>0</v>
      </c>
      <c r="Y225" s="49">
        <v>1.771607</v>
      </c>
      <c r="Z225" s="49">
        <v>0.08333333333333333</v>
      </c>
      <c r="AA225" s="49">
        <v>0</v>
      </c>
      <c r="AB225" s="70">
        <v>225</v>
      </c>
      <c r="AC22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5" s="71"/>
      <c r="AE225" s="77">
        <v>396</v>
      </c>
      <c r="AF225" s="77">
        <v>415145</v>
      </c>
      <c r="AG225" s="77">
        <v>67421</v>
      </c>
      <c r="AH225" s="77">
        <v>173</v>
      </c>
      <c r="AI225" s="77"/>
      <c r="AJ225" s="77" t="s">
        <v>2499</v>
      </c>
      <c r="AK225" s="77" t="s">
        <v>2692</v>
      </c>
      <c r="AL225" s="82" t="s">
        <v>2951</v>
      </c>
      <c r="AM225" s="77"/>
      <c r="AN225" s="79">
        <v>39669.25471064815</v>
      </c>
      <c r="AO225" s="77" t="s">
        <v>3485</v>
      </c>
      <c r="AP225" s="82" t="s">
        <v>3708</v>
      </c>
      <c r="AQ225" s="77" t="s">
        <v>65</v>
      </c>
      <c r="AR225" s="48"/>
      <c r="AS225" s="48"/>
      <c r="AT225" s="48"/>
      <c r="AU225" s="48"/>
      <c r="AV225" s="48"/>
      <c r="AW225" s="48"/>
      <c r="AX225" s="48"/>
      <c r="AY225" s="48"/>
      <c r="AZ225" s="48"/>
      <c r="BA225" s="48"/>
      <c r="BB225" s="2"/>
      <c r="BC225" s="3"/>
      <c r="BD225" s="3"/>
      <c r="BE225" s="3"/>
      <c r="BF225" s="3"/>
    </row>
    <row r="226" spans="1:58" ht="34.05" customHeight="1">
      <c r="A226" s="63" t="s">
        <v>349</v>
      </c>
      <c r="C226" s="64"/>
      <c r="D226" s="64"/>
      <c r="E226" s="65"/>
      <c r="F226" s="67"/>
      <c r="G226" s="99" t="s">
        <v>3270</v>
      </c>
      <c r="H226" s="64"/>
      <c r="I226" s="68"/>
      <c r="J226" s="69"/>
      <c r="K226" s="69"/>
      <c r="L226" s="68" t="s">
        <v>4153</v>
      </c>
      <c r="M226" s="72"/>
      <c r="N226" s="73">
        <v>3564.89990234375</v>
      </c>
      <c r="O226" s="73">
        <v>2770.62060546875</v>
      </c>
      <c r="P226" s="74"/>
      <c r="Q226" s="75"/>
      <c r="R226" s="75"/>
      <c r="S226" s="85"/>
      <c r="T226" s="48">
        <v>0</v>
      </c>
      <c r="U226" s="48">
        <v>7</v>
      </c>
      <c r="V226" s="49">
        <v>2546.331818</v>
      </c>
      <c r="W226" s="49">
        <v>0.000796</v>
      </c>
      <c r="X226" s="49">
        <v>0.005852</v>
      </c>
      <c r="Y226" s="49">
        <v>2.536112</v>
      </c>
      <c r="Z226" s="49">
        <v>0</v>
      </c>
      <c r="AA226" s="49">
        <v>0</v>
      </c>
      <c r="AB226" s="70">
        <v>226</v>
      </c>
      <c r="AC22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6" s="71"/>
      <c r="AE226" s="77">
        <v>829</v>
      </c>
      <c r="AF226" s="77">
        <v>387</v>
      </c>
      <c r="AG226" s="77">
        <v>5738</v>
      </c>
      <c r="AH226" s="77">
        <v>22668</v>
      </c>
      <c r="AI226" s="77"/>
      <c r="AJ226" s="77" t="s">
        <v>2500</v>
      </c>
      <c r="AK226" s="77"/>
      <c r="AL226" s="77"/>
      <c r="AM226" s="77"/>
      <c r="AN226" s="79">
        <v>44185.68313657407</v>
      </c>
      <c r="AO226" s="77" t="s">
        <v>3485</v>
      </c>
      <c r="AP226" s="82" t="s">
        <v>3709</v>
      </c>
      <c r="AQ226" s="77" t="s">
        <v>66</v>
      </c>
      <c r="AR226" s="48" t="s">
        <v>1010</v>
      </c>
      <c r="AS226" s="48" t="s">
        <v>1010</v>
      </c>
      <c r="AT226" s="48" t="s">
        <v>1169</v>
      </c>
      <c r="AU226" s="48" t="s">
        <v>1169</v>
      </c>
      <c r="AV226" s="48"/>
      <c r="AW226" s="48"/>
      <c r="AX226" s="103" t="s">
        <v>4604</v>
      </c>
      <c r="AY226" s="103" t="s">
        <v>4604</v>
      </c>
      <c r="AZ226" s="103" t="s">
        <v>4860</v>
      </c>
      <c r="BA226" s="103" t="s">
        <v>4860</v>
      </c>
      <c r="BB226" s="2"/>
      <c r="BC226" s="3"/>
      <c r="BD226" s="3"/>
      <c r="BE226" s="3"/>
      <c r="BF226" s="3"/>
    </row>
    <row r="227" spans="1:58" ht="34.05" customHeight="1">
      <c r="A227" s="63" t="s">
        <v>565</v>
      </c>
      <c r="C227" s="64"/>
      <c r="D227" s="64"/>
      <c r="E227" s="65"/>
      <c r="F227" s="67"/>
      <c r="G227" s="99" t="s">
        <v>3271</v>
      </c>
      <c r="H227" s="64"/>
      <c r="I227" s="68"/>
      <c r="J227" s="69"/>
      <c r="K227" s="69"/>
      <c r="L227" s="68" t="s">
        <v>4154</v>
      </c>
      <c r="M227" s="72"/>
      <c r="N227" s="73">
        <v>3757.961669921875</v>
      </c>
      <c r="O227" s="73">
        <v>2334.368896484375</v>
      </c>
      <c r="P227" s="74"/>
      <c r="Q227" s="75"/>
      <c r="R227" s="75"/>
      <c r="S227" s="85"/>
      <c r="T227" s="48">
        <v>1</v>
      </c>
      <c r="U227" s="48">
        <v>0</v>
      </c>
      <c r="V227" s="49">
        <v>0</v>
      </c>
      <c r="W227" s="49">
        <v>0.000663</v>
      </c>
      <c r="X227" s="49">
        <v>0.000701</v>
      </c>
      <c r="Y227" s="49">
        <v>0.457956</v>
      </c>
      <c r="Z227" s="49">
        <v>0</v>
      </c>
      <c r="AA227" s="49">
        <v>0</v>
      </c>
      <c r="AB227" s="70">
        <v>227</v>
      </c>
      <c r="AC22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7" s="71"/>
      <c r="AE227" s="77">
        <v>723</v>
      </c>
      <c r="AF227" s="77">
        <v>374</v>
      </c>
      <c r="AG227" s="77">
        <v>1212</v>
      </c>
      <c r="AH227" s="77">
        <v>6864</v>
      </c>
      <c r="AI227" s="77"/>
      <c r="AJ227" s="77" t="s">
        <v>2501</v>
      </c>
      <c r="AK227" s="77" t="s">
        <v>2737</v>
      </c>
      <c r="AL227" s="82" t="s">
        <v>2952</v>
      </c>
      <c r="AM227" s="77"/>
      <c r="AN227" s="79">
        <v>43103.41304398148</v>
      </c>
      <c r="AO227" s="77" t="s">
        <v>3485</v>
      </c>
      <c r="AP227" s="82" t="s">
        <v>3710</v>
      </c>
      <c r="AQ227" s="77" t="s">
        <v>65</v>
      </c>
      <c r="AR227" s="48"/>
      <c r="AS227" s="48"/>
      <c r="AT227" s="48"/>
      <c r="AU227" s="48"/>
      <c r="AV227" s="48"/>
      <c r="AW227" s="48"/>
      <c r="AX227" s="48"/>
      <c r="AY227" s="48"/>
      <c r="AZ227" s="48"/>
      <c r="BA227" s="48"/>
      <c r="BB227" s="2"/>
      <c r="BC227" s="3"/>
      <c r="BD227" s="3"/>
      <c r="BE227" s="3"/>
      <c r="BF227" s="3"/>
    </row>
    <row r="228" spans="1:58" ht="34.05" customHeight="1">
      <c r="A228" s="63" t="s">
        <v>566</v>
      </c>
      <c r="C228" s="64"/>
      <c r="D228" s="64"/>
      <c r="E228" s="65"/>
      <c r="F228" s="67"/>
      <c r="G228" s="99" t="s">
        <v>3272</v>
      </c>
      <c r="H228" s="64"/>
      <c r="I228" s="68"/>
      <c r="J228" s="69"/>
      <c r="K228" s="69"/>
      <c r="L228" s="68" t="s">
        <v>4155</v>
      </c>
      <c r="M228" s="72"/>
      <c r="N228" s="73">
        <v>3362.53271484375</v>
      </c>
      <c r="O228" s="73">
        <v>2350.854248046875</v>
      </c>
      <c r="P228" s="74"/>
      <c r="Q228" s="75"/>
      <c r="R228" s="75"/>
      <c r="S228" s="85"/>
      <c r="T228" s="48">
        <v>1</v>
      </c>
      <c r="U228" s="48">
        <v>0</v>
      </c>
      <c r="V228" s="49">
        <v>0</v>
      </c>
      <c r="W228" s="49">
        <v>0.000663</v>
      </c>
      <c r="X228" s="49">
        <v>0.000701</v>
      </c>
      <c r="Y228" s="49">
        <v>0.457956</v>
      </c>
      <c r="Z228" s="49">
        <v>0</v>
      </c>
      <c r="AA228" s="49">
        <v>0</v>
      </c>
      <c r="AB228" s="70">
        <v>228</v>
      </c>
      <c r="AC22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8" s="71"/>
      <c r="AE228" s="77">
        <v>413</v>
      </c>
      <c r="AF228" s="77">
        <v>28437</v>
      </c>
      <c r="AG228" s="77">
        <v>1066</v>
      </c>
      <c r="AH228" s="77">
        <v>719</v>
      </c>
      <c r="AI228" s="77"/>
      <c r="AJ228" s="77" t="s">
        <v>2502</v>
      </c>
      <c r="AK228" s="77" t="s">
        <v>2781</v>
      </c>
      <c r="AL228" s="82" t="s">
        <v>2953</v>
      </c>
      <c r="AM228" s="77"/>
      <c r="AN228" s="79">
        <v>40624.96063657408</v>
      </c>
      <c r="AO228" s="77" t="s">
        <v>3485</v>
      </c>
      <c r="AP228" s="82" t="s">
        <v>3711</v>
      </c>
      <c r="AQ228" s="77" t="s">
        <v>65</v>
      </c>
      <c r="AR228" s="48"/>
      <c r="AS228" s="48"/>
      <c r="AT228" s="48"/>
      <c r="AU228" s="48"/>
      <c r="AV228" s="48"/>
      <c r="AW228" s="48"/>
      <c r="AX228" s="48"/>
      <c r="AY228" s="48"/>
      <c r="AZ228" s="48"/>
      <c r="BA228" s="48"/>
      <c r="BB228" s="2"/>
      <c r="BC228" s="3"/>
      <c r="BD228" s="3"/>
      <c r="BE228" s="3"/>
      <c r="BF228" s="3"/>
    </row>
    <row r="229" spans="1:58" ht="34.05" customHeight="1">
      <c r="A229" s="63" t="s">
        <v>567</v>
      </c>
      <c r="C229" s="64"/>
      <c r="D229" s="64"/>
      <c r="E229" s="65"/>
      <c r="F229" s="67"/>
      <c r="G229" s="99" t="s">
        <v>3273</v>
      </c>
      <c r="H229" s="64"/>
      <c r="I229" s="68"/>
      <c r="J229" s="69"/>
      <c r="K229" s="69"/>
      <c r="L229" s="68" t="s">
        <v>4156</v>
      </c>
      <c r="M229" s="72"/>
      <c r="N229" s="73">
        <v>3204.28662109375</v>
      </c>
      <c r="O229" s="73">
        <v>2469.10302734375</v>
      </c>
      <c r="P229" s="74"/>
      <c r="Q229" s="75"/>
      <c r="R229" s="75"/>
      <c r="S229" s="85"/>
      <c r="T229" s="48">
        <v>1</v>
      </c>
      <c r="U229" s="48">
        <v>0</v>
      </c>
      <c r="V229" s="49">
        <v>0</v>
      </c>
      <c r="W229" s="49">
        <v>0.000663</v>
      </c>
      <c r="X229" s="49">
        <v>0.000701</v>
      </c>
      <c r="Y229" s="49">
        <v>0.457956</v>
      </c>
      <c r="Z229" s="49">
        <v>0</v>
      </c>
      <c r="AA229" s="49">
        <v>0</v>
      </c>
      <c r="AB229" s="70">
        <v>229</v>
      </c>
      <c r="AC22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29" s="71"/>
      <c r="AE229" s="77">
        <v>344</v>
      </c>
      <c r="AF229" s="77">
        <v>41123</v>
      </c>
      <c r="AG229" s="77">
        <v>449</v>
      </c>
      <c r="AH229" s="77">
        <v>88</v>
      </c>
      <c r="AI229" s="77"/>
      <c r="AJ229" s="77" t="s">
        <v>2503</v>
      </c>
      <c r="AK229" s="77" t="s">
        <v>2692</v>
      </c>
      <c r="AL229" s="82" t="s">
        <v>2954</v>
      </c>
      <c r="AM229" s="77"/>
      <c r="AN229" s="79">
        <v>43629.34064814815</v>
      </c>
      <c r="AO229" s="77" t="s">
        <v>3485</v>
      </c>
      <c r="AP229" s="82" t="s">
        <v>3712</v>
      </c>
      <c r="AQ229" s="77" t="s">
        <v>65</v>
      </c>
      <c r="AR229" s="48"/>
      <c r="AS229" s="48"/>
      <c r="AT229" s="48"/>
      <c r="AU229" s="48"/>
      <c r="AV229" s="48"/>
      <c r="AW229" s="48"/>
      <c r="AX229" s="48"/>
      <c r="AY229" s="48"/>
      <c r="AZ229" s="48"/>
      <c r="BA229" s="48"/>
      <c r="BB229" s="2"/>
      <c r="BC229" s="3"/>
      <c r="BD229" s="3"/>
      <c r="BE229" s="3"/>
      <c r="BF229" s="3"/>
    </row>
    <row r="230" spans="1:58" ht="34.05" customHeight="1">
      <c r="A230" s="63" t="s">
        <v>568</v>
      </c>
      <c r="C230" s="64"/>
      <c r="D230" s="64"/>
      <c r="E230" s="65"/>
      <c r="F230" s="67"/>
      <c r="G230" s="99" t="s">
        <v>3274</v>
      </c>
      <c r="H230" s="64"/>
      <c r="I230" s="68"/>
      <c r="J230" s="69"/>
      <c r="K230" s="69"/>
      <c r="L230" s="68" t="s">
        <v>4157</v>
      </c>
      <c r="M230" s="72"/>
      <c r="N230" s="73">
        <v>3943.716552734375</v>
      </c>
      <c r="O230" s="73">
        <v>2445.155517578125</v>
      </c>
      <c r="P230" s="74"/>
      <c r="Q230" s="75"/>
      <c r="R230" s="75"/>
      <c r="S230" s="85"/>
      <c r="T230" s="48">
        <v>1</v>
      </c>
      <c r="U230" s="48">
        <v>0</v>
      </c>
      <c r="V230" s="49">
        <v>0</v>
      </c>
      <c r="W230" s="49">
        <v>0.000663</v>
      </c>
      <c r="X230" s="49">
        <v>0.000701</v>
      </c>
      <c r="Y230" s="49">
        <v>0.457956</v>
      </c>
      <c r="Z230" s="49">
        <v>0</v>
      </c>
      <c r="AA230" s="49">
        <v>0</v>
      </c>
      <c r="AB230" s="70">
        <v>230</v>
      </c>
      <c r="AC23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0" s="71"/>
      <c r="AE230" s="77">
        <v>120</v>
      </c>
      <c r="AF230" s="77">
        <v>19037</v>
      </c>
      <c r="AG230" s="77">
        <v>1702</v>
      </c>
      <c r="AH230" s="77">
        <v>1257</v>
      </c>
      <c r="AI230" s="77"/>
      <c r="AJ230" s="77" t="s">
        <v>2504</v>
      </c>
      <c r="AK230" s="77" t="s">
        <v>2697</v>
      </c>
      <c r="AL230" s="82" t="s">
        <v>2955</v>
      </c>
      <c r="AM230" s="77"/>
      <c r="AN230" s="79">
        <v>40064.58752314815</v>
      </c>
      <c r="AO230" s="77" t="s">
        <v>3485</v>
      </c>
      <c r="AP230" s="82" t="s">
        <v>3713</v>
      </c>
      <c r="AQ230" s="77" t="s">
        <v>65</v>
      </c>
      <c r="AR230" s="48"/>
      <c r="AS230" s="48"/>
      <c r="AT230" s="48"/>
      <c r="AU230" s="48"/>
      <c r="AV230" s="48"/>
      <c r="AW230" s="48"/>
      <c r="AX230" s="48"/>
      <c r="AY230" s="48"/>
      <c r="AZ230" s="48"/>
      <c r="BA230" s="48"/>
      <c r="BB230" s="2"/>
      <c r="BC230" s="3"/>
      <c r="BD230" s="3"/>
      <c r="BE230" s="3"/>
      <c r="BF230" s="3"/>
    </row>
    <row r="231" spans="1:58" ht="34.05" customHeight="1">
      <c r="A231" s="63" t="s">
        <v>569</v>
      </c>
      <c r="C231" s="64"/>
      <c r="D231" s="64"/>
      <c r="E231" s="65"/>
      <c r="F231" s="67"/>
      <c r="G231" s="99" t="s">
        <v>3275</v>
      </c>
      <c r="H231" s="64"/>
      <c r="I231" s="68"/>
      <c r="J231" s="69"/>
      <c r="K231" s="69"/>
      <c r="L231" s="68" t="s">
        <v>4158</v>
      </c>
      <c r="M231" s="72"/>
      <c r="N231" s="73">
        <v>3554.85888671875</v>
      </c>
      <c r="O231" s="73">
        <v>2293.1591796875</v>
      </c>
      <c r="P231" s="74"/>
      <c r="Q231" s="75"/>
      <c r="R231" s="75"/>
      <c r="S231" s="85"/>
      <c r="T231" s="48">
        <v>1</v>
      </c>
      <c r="U231" s="48">
        <v>0</v>
      </c>
      <c r="V231" s="49">
        <v>0</v>
      </c>
      <c r="W231" s="49">
        <v>0.000663</v>
      </c>
      <c r="X231" s="49">
        <v>0.000701</v>
      </c>
      <c r="Y231" s="49">
        <v>0.457956</v>
      </c>
      <c r="Z231" s="49">
        <v>0</v>
      </c>
      <c r="AA231" s="49">
        <v>0</v>
      </c>
      <c r="AB231" s="70">
        <v>231</v>
      </c>
      <c r="AC23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1" s="71"/>
      <c r="AE231" s="77">
        <v>101</v>
      </c>
      <c r="AF231" s="77">
        <v>32</v>
      </c>
      <c r="AG231" s="77">
        <v>437</v>
      </c>
      <c r="AH231" s="77">
        <v>751</v>
      </c>
      <c r="AI231" s="77"/>
      <c r="AJ231" s="77"/>
      <c r="AK231" s="77" t="s">
        <v>2782</v>
      </c>
      <c r="AL231" s="77"/>
      <c r="AM231" s="77"/>
      <c r="AN231" s="79">
        <v>44126.66292824074</v>
      </c>
      <c r="AO231" s="77" t="s">
        <v>3485</v>
      </c>
      <c r="AP231" s="82" t="s">
        <v>3714</v>
      </c>
      <c r="AQ231" s="77" t="s">
        <v>65</v>
      </c>
      <c r="AR231" s="48"/>
      <c r="AS231" s="48"/>
      <c r="AT231" s="48"/>
      <c r="AU231" s="48"/>
      <c r="AV231" s="48"/>
      <c r="AW231" s="48"/>
      <c r="AX231" s="48"/>
      <c r="AY231" s="48"/>
      <c r="AZ231" s="48"/>
      <c r="BA231" s="48"/>
      <c r="BB231" s="2"/>
      <c r="BC231" s="3"/>
      <c r="BD231" s="3"/>
      <c r="BE231" s="3"/>
      <c r="BF231" s="3"/>
    </row>
    <row r="232" spans="1:58" ht="34.05" customHeight="1">
      <c r="A232" s="63" t="s">
        <v>350</v>
      </c>
      <c r="C232" s="64"/>
      <c r="D232" s="64"/>
      <c r="E232" s="65"/>
      <c r="F232" s="67"/>
      <c r="G232" s="99" t="s">
        <v>3276</v>
      </c>
      <c r="H232" s="64"/>
      <c r="I232" s="68"/>
      <c r="J232" s="69"/>
      <c r="K232" s="69"/>
      <c r="L232" s="68" t="s">
        <v>4159</v>
      </c>
      <c r="M232" s="72"/>
      <c r="N232" s="73">
        <v>1114.3782958984375</v>
      </c>
      <c r="O232" s="73">
        <v>6156.80322265625</v>
      </c>
      <c r="P232" s="74"/>
      <c r="Q232" s="75"/>
      <c r="R232" s="75"/>
      <c r="S232" s="85"/>
      <c r="T232" s="48">
        <v>0</v>
      </c>
      <c r="U232" s="48">
        <v>1</v>
      </c>
      <c r="V232" s="49">
        <v>0</v>
      </c>
      <c r="W232" s="49">
        <v>0.000866</v>
      </c>
      <c r="X232" s="49">
        <v>0.006934</v>
      </c>
      <c r="Y232" s="49">
        <v>0.385698</v>
      </c>
      <c r="Z232" s="49">
        <v>0</v>
      </c>
      <c r="AA232" s="49">
        <v>0</v>
      </c>
      <c r="AB232" s="70">
        <v>232</v>
      </c>
      <c r="AC23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2" s="71"/>
      <c r="AE232" s="77">
        <v>291</v>
      </c>
      <c r="AF232" s="77">
        <v>277</v>
      </c>
      <c r="AG232" s="77">
        <v>14196</v>
      </c>
      <c r="AH232" s="77">
        <v>57901</v>
      </c>
      <c r="AI232" s="77"/>
      <c r="AJ232" s="77"/>
      <c r="AK232" s="77" t="s">
        <v>2783</v>
      </c>
      <c r="AL232" s="77"/>
      <c r="AM232" s="77"/>
      <c r="AN232" s="79">
        <v>43145.8734375</v>
      </c>
      <c r="AO232" s="77" t="s">
        <v>3485</v>
      </c>
      <c r="AP232" s="82" t="s">
        <v>3715</v>
      </c>
      <c r="AQ232" s="77" t="s">
        <v>66</v>
      </c>
      <c r="AR232" s="48" t="s">
        <v>988</v>
      </c>
      <c r="AS232" s="48" t="s">
        <v>988</v>
      </c>
      <c r="AT232" s="48" t="s">
        <v>1174</v>
      </c>
      <c r="AU232" s="48" t="s">
        <v>1174</v>
      </c>
      <c r="AV232" s="48"/>
      <c r="AW232" s="48"/>
      <c r="AX232" s="103" t="s">
        <v>4563</v>
      </c>
      <c r="AY232" s="103" t="s">
        <v>4563</v>
      </c>
      <c r="AZ232" s="103" t="s">
        <v>4822</v>
      </c>
      <c r="BA232" s="103" t="s">
        <v>4822</v>
      </c>
      <c r="BB232" s="2"/>
      <c r="BC232" s="3"/>
      <c r="BD232" s="3"/>
      <c r="BE232" s="3"/>
      <c r="BF232" s="3"/>
    </row>
    <row r="233" spans="1:58" ht="34.05" customHeight="1">
      <c r="A233" s="63" t="s">
        <v>351</v>
      </c>
      <c r="C233" s="64"/>
      <c r="D233" s="64"/>
      <c r="E233" s="65"/>
      <c r="F233" s="67"/>
      <c r="G233" s="99" t="s">
        <v>3277</v>
      </c>
      <c r="H233" s="64"/>
      <c r="I233" s="68"/>
      <c r="J233" s="69"/>
      <c r="K233" s="69"/>
      <c r="L233" s="68" t="s">
        <v>4160</v>
      </c>
      <c r="M233" s="72"/>
      <c r="N233" s="73">
        <v>3560.8984375</v>
      </c>
      <c r="O233" s="73">
        <v>4608.17724609375</v>
      </c>
      <c r="P233" s="74"/>
      <c r="Q233" s="75"/>
      <c r="R233" s="75"/>
      <c r="S233" s="85"/>
      <c r="T233" s="48">
        <v>0</v>
      </c>
      <c r="U233" s="48">
        <v>1</v>
      </c>
      <c r="V233" s="49">
        <v>0</v>
      </c>
      <c r="W233" s="49">
        <v>0.000784</v>
      </c>
      <c r="X233" s="49">
        <v>0.000522</v>
      </c>
      <c r="Y233" s="49">
        <v>0.42708</v>
      </c>
      <c r="Z233" s="49">
        <v>0</v>
      </c>
      <c r="AA233" s="49">
        <v>0</v>
      </c>
      <c r="AB233" s="70">
        <v>233</v>
      </c>
      <c r="AC23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3" s="71"/>
      <c r="AE233" s="77">
        <v>3245</v>
      </c>
      <c r="AF233" s="77">
        <v>12648</v>
      </c>
      <c r="AG233" s="77">
        <v>9102</v>
      </c>
      <c r="AH233" s="77">
        <v>9044</v>
      </c>
      <c r="AI233" s="77"/>
      <c r="AJ233" s="77" t="s">
        <v>2505</v>
      </c>
      <c r="AK233" s="77" t="s">
        <v>2697</v>
      </c>
      <c r="AL233" s="82" t="s">
        <v>2956</v>
      </c>
      <c r="AM233" s="77"/>
      <c r="AN233" s="79">
        <v>39988.8903125</v>
      </c>
      <c r="AO233" s="77" t="s">
        <v>3485</v>
      </c>
      <c r="AP233" s="82" t="s">
        <v>3716</v>
      </c>
      <c r="AQ233" s="77" t="s">
        <v>66</v>
      </c>
      <c r="AR233" s="48"/>
      <c r="AS233" s="48"/>
      <c r="AT233" s="48"/>
      <c r="AU233" s="48"/>
      <c r="AV233" s="48" t="s">
        <v>558</v>
      </c>
      <c r="AW233" s="48" t="s">
        <v>558</v>
      </c>
      <c r="AX233" s="103" t="s">
        <v>4602</v>
      </c>
      <c r="AY233" s="103" t="s">
        <v>4602</v>
      </c>
      <c r="AZ233" s="103" t="s">
        <v>4858</v>
      </c>
      <c r="BA233" s="103" t="s">
        <v>4858</v>
      </c>
      <c r="BB233" s="2"/>
      <c r="BC233" s="3"/>
      <c r="BD233" s="3"/>
      <c r="BE233" s="3"/>
      <c r="BF233" s="3"/>
    </row>
    <row r="234" spans="1:58" ht="34.05" customHeight="1">
      <c r="A234" s="63" t="s">
        <v>352</v>
      </c>
      <c r="C234" s="64"/>
      <c r="D234" s="64"/>
      <c r="E234" s="65"/>
      <c r="F234" s="67"/>
      <c r="G234" s="99" t="s">
        <v>3278</v>
      </c>
      <c r="H234" s="64"/>
      <c r="I234" s="68"/>
      <c r="J234" s="69"/>
      <c r="K234" s="69"/>
      <c r="L234" s="68" t="s">
        <v>4161</v>
      </c>
      <c r="M234" s="72"/>
      <c r="N234" s="73">
        <v>1396.1357421875</v>
      </c>
      <c r="O234" s="73">
        <v>5534.10693359375</v>
      </c>
      <c r="P234" s="74"/>
      <c r="Q234" s="75"/>
      <c r="R234" s="75"/>
      <c r="S234" s="85"/>
      <c r="T234" s="48">
        <v>0</v>
      </c>
      <c r="U234" s="48">
        <v>4</v>
      </c>
      <c r="V234" s="49">
        <v>1447.295497</v>
      </c>
      <c r="W234" s="49">
        <v>0.000786</v>
      </c>
      <c r="X234" s="49">
        <v>0.002685</v>
      </c>
      <c r="Y234" s="49">
        <v>1.325889</v>
      </c>
      <c r="Z234" s="49">
        <v>0</v>
      </c>
      <c r="AA234" s="49">
        <v>0</v>
      </c>
      <c r="AB234" s="70">
        <v>234</v>
      </c>
      <c r="AC23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4" s="71"/>
      <c r="AE234" s="77">
        <v>82</v>
      </c>
      <c r="AF234" s="77">
        <v>19</v>
      </c>
      <c r="AG234" s="77">
        <v>621</v>
      </c>
      <c r="AH234" s="77">
        <v>2256</v>
      </c>
      <c r="AI234" s="77"/>
      <c r="AJ234" s="77" t="s">
        <v>2506</v>
      </c>
      <c r="AK234" s="77"/>
      <c r="AL234" s="77"/>
      <c r="AM234" s="77"/>
      <c r="AN234" s="79">
        <v>41087.553148148145</v>
      </c>
      <c r="AO234" s="77" t="s">
        <v>3485</v>
      </c>
      <c r="AP234" s="82" t="s">
        <v>3717</v>
      </c>
      <c r="AQ234" s="77" t="s">
        <v>66</v>
      </c>
      <c r="AR234" s="48" t="s">
        <v>1011</v>
      </c>
      <c r="AS234" s="48" t="s">
        <v>1011</v>
      </c>
      <c r="AT234" s="48" t="s">
        <v>1169</v>
      </c>
      <c r="AU234" s="48" t="s">
        <v>1169</v>
      </c>
      <c r="AV234" s="48"/>
      <c r="AW234" s="48"/>
      <c r="AX234" s="103" t="s">
        <v>4605</v>
      </c>
      <c r="AY234" s="103" t="s">
        <v>4605</v>
      </c>
      <c r="AZ234" s="103" t="s">
        <v>4861</v>
      </c>
      <c r="BA234" s="103" t="s">
        <v>4861</v>
      </c>
      <c r="BB234" s="2"/>
      <c r="BC234" s="3"/>
      <c r="BD234" s="3"/>
      <c r="BE234" s="3"/>
      <c r="BF234" s="3"/>
    </row>
    <row r="235" spans="1:58" ht="34.05" customHeight="1">
      <c r="A235" s="63" t="s">
        <v>570</v>
      </c>
      <c r="C235" s="64"/>
      <c r="D235" s="64"/>
      <c r="E235" s="65"/>
      <c r="F235" s="67"/>
      <c r="G235" s="99" t="s">
        <v>3279</v>
      </c>
      <c r="H235" s="64"/>
      <c r="I235" s="68"/>
      <c r="J235" s="69"/>
      <c r="K235" s="69"/>
      <c r="L235" s="68" t="s">
        <v>4162</v>
      </c>
      <c r="M235" s="72"/>
      <c r="N235" s="73">
        <v>1497.6231689453125</v>
      </c>
      <c r="O235" s="73">
        <v>4524.3408203125</v>
      </c>
      <c r="P235" s="74"/>
      <c r="Q235" s="75"/>
      <c r="R235" s="75"/>
      <c r="S235" s="85"/>
      <c r="T235" s="48">
        <v>1</v>
      </c>
      <c r="U235" s="48">
        <v>0</v>
      </c>
      <c r="V235" s="49">
        <v>0</v>
      </c>
      <c r="W235" s="49">
        <v>0.000655</v>
      </c>
      <c r="X235" s="49">
        <v>0.000322</v>
      </c>
      <c r="Y235" s="49">
        <v>0.431751</v>
      </c>
      <c r="Z235" s="49">
        <v>0</v>
      </c>
      <c r="AA235" s="49">
        <v>0</v>
      </c>
      <c r="AB235" s="70">
        <v>235</v>
      </c>
      <c r="AC23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5" s="71"/>
      <c r="AE235" s="77">
        <v>530</v>
      </c>
      <c r="AF235" s="77">
        <v>156</v>
      </c>
      <c r="AG235" s="77">
        <v>7184</v>
      </c>
      <c r="AH235" s="77">
        <v>11452</v>
      </c>
      <c r="AI235" s="77"/>
      <c r="AJ235" s="77" t="s">
        <v>2507</v>
      </c>
      <c r="AK235" s="77" t="s">
        <v>2691</v>
      </c>
      <c r="AL235" s="77"/>
      <c r="AM235" s="77"/>
      <c r="AN235" s="79">
        <v>44166.48144675926</v>
      </c>
      <c r="AO235" s="77" t="s">
        <v>3485</v>
      </c>
      <c r="AP235" s="82" t="s">
        <v>3718</v>
      </c>
      <c r="AQ235" s="77" t="s">
        <v>65</v>
      </c>
      <c r="AR235" s="48"/>
      <c r="AS235" s="48"/>
      <c r="AT235" s="48"/>
      <c r="AU235" s="48"/>
      <c r="AV235" s="48"/>
      <c r="AW235" s="48"/>
      <c r="AX235" s="48"/>
      <c r="AY235" s="48"/>
      <c r="AZ235" s="48"/>
      <c r="BA235" s="48"/>
      <c r="BB235" s="2"/>
      <c r="BC235" s="3"/>
      <c r="BD235" s="3"/>
      <c r="BE235" s="3"/>
      <c r="BF235" s="3"/>
    </row>
    <row r="236" spans="1:58" ht="34.05" customHeight="1">
      <c r="A236" s="63" t="s">
        <v>571</v>
      </c>
      <c r="C236" s="64"/>
      <c r="D236" s="64"/>
      <c r="E236" s="65"/>
      <c r="F236" s="67"/>
      <c r="G236" s="99" t="s">
        <v>3280</v>
      </c>
      <c r="H236" s="64"/>
      <c r="I236" s="68"/>
      <c r="J236" s="69"/>
      <c r="K236" s="69"/>
      <c r="L236" s="68" t="s">
        <v>4163</v>
      </c>
      <c r="M236" s="72"/>
      <c r="N236" s="73">
        <v>2811.29541015625</v>
      </c>
      <c r="O236" s="73">
        <v>4955.546875</v>
      </c>
      <c r="P236" s="74"/>
      <c r="Q236" s="75"/>
      <c r="R236" s="75"/>
      <c r="S236" s="85"/>
      <c r="T236" s="48">
        <v>4</v>
      </c>
      <c r="U236" s="48">
        <v>0</v>
      </c>
      <c r="V236" s="49">
        <v>1241.040313</v>
      </c>
      <c r="W236" s="49">
        <v>0.000724</v>
      </c>
      <c r="X236" s="49">
        <v>0.000412</v>
      </c>
      <c r="Y236" s="49">
        <v>1.375939</v>
      </c>
      <c r="Z236" s="49">
        <v>0.08333333333333333</v>
      </c>
      <c r="AA236" s="49">
        <v>0</v>
      </c>
      <c r="AB236" s="70">
        <v>236</v>
      </c>
      <c r="AC23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6" s="71"/>
      <c r="AE236" s="77">
        <v>512</v>
      </c>
      <c r="AF236" s="77">
        <v>422</v>
      </c>
      <c r="AG236" s="77">
        <v>332</v>
      </c>
      <c r="AH236" s="77">
        <v>117</v>
      </c>
      <c r="AI236" s="77"/>
      <c r="AJ236" s="77" t="s">
        <v>2508</v>
      </c>
      <c r="AK236" s="77" t="s">
        <v>2705</v>
      </c>
      <c r="AL236" s="82" t="s">
        <v>2957</v>
      </c>
      <c r="AM236" s="77"/>
      <c r="AN236" s="79">
        <v>44162.57975694445</v>
      </c>
      <c r="AO236" s="77" t="s">
        <v>3485</v>
      </c>
      <c r="AP236" s="82" t="s">
        <v>3719</v>
      </c>
      <c r="AQ236" s="77" t="s">
        <v>65</v>
      </c>
      <c r="AR236" s="48"/>
      <c r="AS236" s="48"/>
      <c r="AT236" s="48"/>
      <c r="AU236" s="48"/>
      <c r="AV236" s="48"/>
      <c r="AW236" s="48"/>
      <c r="AX236" s="48"/>
      <c r="AY236" s="48"/>
      <c r="AZ236" s="48"/>
      <c r="BA236" s="48"/>
      <c r="BB236" s="2"/>
      <c r="BC236" s="3"/>
      <c r="BD236" s="3"/>
      <c r="BE236" s="3"/>
      <c r="BF236" s="3"/>
    </row>
    <row r="237" spans="1:58" ht="34.05" customHeight="1">
      <c r="A237" s="63" t="s">
        <v>572</v>
      </c>
      <c r="C237" s="64"/>
      <c r="D237" s="64"/>
      <c r="E237" s="65"/>
      <c r="F237" s="67"/>
      <c r="G237" s="99" t="s">
        <v>3281</v>
      </c>
      <c r="H237" s="64"/>
      <c r="I237" s="68"/>
      <c r="J237" s="69"/>
      <c r="K237" s="69"/>
      <c r="L237" s="68" t="s">
        <v>4164</v>
      </c>
      <c r="M237" s="72"/>
      <c r="N237" s="73">
        <v>934.9317626953125</v>
      </c>
      <c r="O237" s="73">
        <v>4775.12841796875</v>
      </c>
      <c r="P237" s="74"/>
      <c r="Q237" s="75"/>
      <c r="R237" s="75"/>
      <c r="S237" s="85"/>
      <c r="T237" s="48">
        <v>3</v>
      </c>
      <c r="U237" s="48">
        <v>0</v>
      </c>
      <c r="V237" s="49">
        <v>223.806357</v>
      </c>
      <c r="W237" s="49">
        <v>0.000796</v>
      </c>
      <c r="X237" s="49">
        <v>0.001884</v>
      </c>
      <c r="Y237" s="49">
        <v>0.91475</v>
      </c>
      <c r="Z237" s="49">
        <v>0.16666666666666666</v>
      </c>
      <c r="AA237" s="49">
        <v>0</v>
      </c>
      <c r="AB237" s="70">
        <v>237</v>
      </c>
      <c r="AC23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7" s="71"/>
      <c r="AE237" s="77">
        <v>961</v>
      </c>
      <c r="AF237" s="77">
        <v>1263</v>
      </c>
      <c r="AG237" s="77">
        <v>25415</v>
      </c>
      <c r="AH237" s="77">
        <v>45590</v>
      </c>
      <c r="AI237" s="77"/>
      <c r="AJ237" s="77" t="s">
        <v>2509</v>
      </c>
      <c r="AK237" s="77"/>
      <c r="AL237" s="77"/>
      <c r="AM237" s="77"/>
      <c r="AN237" s="79">
        <v>44041.44275462963</v>
      </c>
      <c r="AO237" s="77" t="s">
        <v>3485</v>
      </c>
      <c r="AP237" s="82" t="s">
        <v>3720</v>
      </c>
      <c r="AQ237" s="77" t="s">
        <v>65</v>
      </c>
      <c r="AR237" s="48"/>
      <c r="AS237" s="48"/>
      <c r="AT237" s="48"/>
      <c r="AU237" s="48"/>
      <c r="AV237" s="48"/>
      <c r="AW237" s="48"/>
      <c r="AX237" s="48"/>
      <c r="AY237" s="48"/>
      <c r="AZ237" s="48"/>
      <c r="BA237" s="48"/>
      <c r="BB237" s="2"/>
      <c r="BC237" s="3"/>
      <c r="BD237" s="3"/>
      <c r="BE237" s="3"/>
      <c r="BF237" s="3"/>
    </row>
    <row r="238" spans="1:58" ht="34.05" customHeight="1">
      <c r="A238" s="63" t="s">
        <v>353</v>
      </c>
      <c r="C238" s="64"/>
      <c r="D238" s="64"/>
      <c r="E238" s="65"/>
      <c r="F238" s="67"/>
      <c r="G238" s="99" t="s">
        <v>3078</v>
      </c>
      <c r="H238" s="64"/>
      <c r="I238" s="68"/>
      <c r="J238" s="69"/>
      <c r="K238" s="69"/>
      <c r="L238" s="68" t="s">
        <v>4165</v>
      </c>
      <c r="M238" s="72"/>
      <c r="N238" s="73">
        <v>9109.3935546875</v>
      </c>
      <c r="O238" s="73">
        <v>9751.0908203125</v>
      </c>
      <c r="P238" s="74"/>
      <c r="Q238" s="75"/>
      <c r="R238" s="75"/>
      <c r="S238" s="85"/>
      <c r="T238" s="48">
        <v>1</v>
      </c>
      <c r="U238" s="48">
        <v>1</v>
      </c>
      <c r="V238" s="49">
        <v>0</v>
      </c>
      <c r="W238" s="49">
        <v>0.030303</v>
      </c>
      <c r="X238" s="49">
        <v>0</v>
      </c>
      <c r="Y238" s="49">
        <v>0.915593</v>
      </c>
      <c r="Z238" s="49">
        <v>0.5</v>
      </c>
      <c r="AA238" s="49">
        <v>0</v>
      </c>
      <c r="AB238" s="70">
        <v>238</v>
      </c>
      <c r="AC23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8" s="71"/>
      <c r="AE238" s="77">
        <v>54</v>
      </c>
      <c r="AF238" s="77">
        <v>2</v>
      </c>
      <c r="AG238" s="77">
        <v>876</v>
      </c>
      <c r="AH238" s="77">
        <v>1291</v>
      </c>
      <c r="AI238" s="77"/>
      <c r="AJ238" s="77"/>
      <c r="AK238" s="77"/>
      <c r="AL238" s="77"/>
      <c r="AM238" s="77"/>
      <c r="AN238" s="79">
        <v>43927.87981481481</v>
      </c>
      <c r="AO238" s="77" t="s">
        <v>3485</v>
      </c>
      <c r="AP238" s="82" t="s">
        <v>3721</v>
      </c>
      <c r="AQ238" s="77" t="s">
        <v>66</v>
      </c>
      <c r="AR238" s="48"/>
      <c r="AS238" s="48"/>
      <c r="AT238" s="48"/>
      <c r="AU238" s="48"/>
      <c r="AV238" s="48"/>
      <c r="AW238" s="48"/>
      <c r="AX238" s="103" t="s">
        <v>4606</v>
      </c>
      <c r="AY238" s="103" t="s">
        <v>4606</v>
      </c>
      <c r="AZ238" s="103" t="s">
        <v>4862</v>
      </c>
      <c r="BA238" s="103" t="s">
        <v>4862</v>
      </c>
      <c r="BB238" s="2"/>
      <c r="BC238" s="3"/>
      <c r="BD238" s="3"/>
      <c r="BE238" s="3"/>
      <c r="BF238" s="3"/>
    </row>
    <row r="239" spans="1:58" ht="34.05" customHeight="1">
      <c r="A239" s="63" t="s">
        <v>354</v>
      </c>
      <c r="C239" s="64"/>
      <c r="D239" s="64"/>
      <c r="E239" s="65"/>
      <c r="F239" s="67"/>
      <c r="G239" s="99" t="s">
        <v>3282</v>
      </c>
      <c r="H239" s="64"/>
      <c r="I239" s="68"/>
      <c r="J239" s="69"/>
      <c r="K239" s="69"/>
      <c r="L239" s="68" t="s">
        <v>4166</v>
      </c>
      <c r="M239" s="72"/>
      <c r="N239" s="73">
        <v>9273.7255859375</v>
      </c>
      <c r="O239" s="73">
        <v>9583.8818359375</v>
      </c>
      <c r="P239" s="74"/>
      <c r="Q239" s="75"/>
      <c r="R239" s="75"/>
      <c r="S239" s="85"/>
      <c r="T239" s="48">
        <v>0</v>
      </c>
      <c r="U239" s="48">
        <v>2</v>
      </c>
      <c r="V239" s="49">
        <v>0</v>
      </c>
      <c r="W239" s="49">
        <v>0.030303</v>
      </c>
      <c r="X239" s="49">
        <v>0</v>
      </c>
      <c r="Y239" s="49">
        <v>0.915593</v>
      </c>
      <c r="Z239" s="49">
        <v>0.5</v>
      </c>
      <c r="AA239" s="49">
        <v>0</v>
      </c>
      <c r="AB239" s="70">
        <v>239</v>
      </c>
      <c r="AC23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39" s="71"/>
      <c r="AE239" s="77">
        <v>166</v>
      </c>
      <c r="AF239" s="77">
        <v>202</v>
      </c>
      <c r="AG239" s="77">
        <v>6971</v>
      </c>
      <c r="AH239" s="77">
        <v>10523</v>
      </c>
      <c r="AI239" s="77"/>
      <c r="AJ239" s="77" t="s">
        <v>2510</v>
      </c>
      <c r="AK239" s="77"/>
      <c r="AL239" s="77"/>
      <c r="AM239" s="77"/>
      <c r="AN239" s="79">
        <v>43441.639398148145</v>
      </c>
      <c r="AO239" s="77" t="s">
        <v>3485</v>
      </c>
      <c r="AP239" s="82" t="s">
        <v>3722</v>
      </c>
      <c r="AQ239" s="77" t="s">
        <v>66</v>
      </c>
      <c r="AR239" s="48"/>
      <c r="AS239" s="48"/>
      <c r="AT239" s="48"/>
      <c r="AU239" s="48"/>
      <c r="AV239" s="48" t="s">
        <v>1203</v>
      </c>
      <c r="AW239" s="48" t="s">
        <v>1203</v>
      </c>
      <c r="AX239" s="103" t="s">
        <v>4607</v>
      </c>
      <c r="AY239" s="103" t="s">
        <v>4607</v>
      </c>
      <c r="AZ239" s="103" t="s">
        <v>4863</v>
      </c>
      <c r="BA239" s="103" t="s">
        <v>4863</v>
      </c>
      <c r="BB239" s="2"/>
      <c r="BC239" s="3"/>
      <c r="BD239" s="3"/>
      <c r="BE239" s="3"/>
      <c r="BF239" s="3"/>
    </row>
    <row r="240" spans="1:58" ht="34.05" customHeight="1">
      <c r="A240" s="63" t="s">
        <v>355</v>
      </c>
      <c r="C240" s="64"/>
      <c r="D240" s="64"/>
      <c r="E240" s="65"/>
      <c r="F240" s="67"/>
      <c r="G240" s="99" t="s">
        <v>3283</v>
      </c>
      <c r="H240" s="64"/>
      <c r="I240" s="68"/>
      <c r="J240" s="69"/>
      <c r="K240" s="69"/>
      <c r="L240" s="68" t="s">
        <v>4167</v>
      </c>
      <c r="M240" s="72"/>
      <c r="N240" s="73">
        <v>6219.6162109375</v>
      </c>
      <c r="O240" s="73">
        <v>2799.306884765625</v>
      </c>
      <c r="P240" s="74"/>
      <c r="Q240" s="75"/>
      <c r="R240" s="75"/>
      <c r="S240" s="85"/>
      <c r="T240" s="48">
        <v>0</v>
      </c>
      <c r="U240" s="48">
        <v>2</v>
      </c>
      <c r="V240" s="49">
        <v>2</v>
      </c>
      <c r="W240" s="49">
        <v>0.5</v>
      </c>
      <c r="X240" s="49">
        <v>0</v>
      </c>
      <c r="Y240" s="49">
        <v>1.459458</v>
      </c>
      <c r="Z240" s="49">
        <v>0</v>
      </c>
      <c r="AA240" s="49">
        <v>0</v>
      </c>
      <c r="AB240" s="70">
        <v>240</v>
      </c>
      <c r="AC24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0" s="71"/>
      <c r="AE240" s="77">
        <v>595</v>
      </c>
      <c r="AF240" s="77">
        <v>335</v>
      </c>
      <c r="AG240" s="77">
        <v>7064</v>
      </c>
      <c r="AH240" s="77">
        <v>23007</v>
      </c>
      <c r="AI240" s="77"/>
      <c r="AJ240" s="77" t="s">
        <v>2511</v>
      </c>
      <c r="AK240" s="77" t="s">
        <v>2691</v>
      </c>
      <c r="AL240" s="77"/>
      <c r="AM240" s="77"/>
      <c r="AN240" s="79">
        <v>43938.975486111114</v>
      </c>
      <c r="AO240" s="77" t="s">
        <v>3485</v>
      </c>
      <c r="AP240" s="82" t="s">
        <v>3723</v>
      </c>
      <c r="AQ240" s="77" t="s">
        <v>66</v>
      </c>
      <c r="AR240" s="48" t="s">
        <v>1012</v>
      </c>
      <c r="AS240" s="48" t="s">
        <v>1012</v>
      </c>
      <c r="AT240" s="48" t="s">
        <v>1169</v>
      </c>
      <c r="AU240" s="48" t="s">
        <v>1169</v>
      </c>
      <c r="AV240" s="48"/>
      <c r="AW240" s="48"/>
      <c r="AX240" s="103" t="s">
        <v>4608</v>
      </c>
      <c r="AY240" s="103" t="s">
        <v>4608</v>
      </c>
      <c r="AZ240" s="103" t="s">
        <v>4864</v>
      </c>
      <c r="BA240" s="103" t="s">
        <v>4864</v>
      </c>
      <c r="BB240" s="2"/>
      <c r="BC240" s="3"/>
      <c r="BD240" s="3"/>
      <c r="BE240" s="3"/>
      <c r="BF240" s="3"/>
    </row>
    <row r="241" spans="1:58" ht="34.05" customHeight="1">
      <c r="A241" s="63" t="s">
        <v>573</v>
      </c>
      <c r="C241" s="64"/>
      <c r="D241" s="64"/>
      <c r="E241" s="65"/>
      <c r="F241" s="67"/>
      <c r="G241" s="99" t="s">
        <v>3284</v>
      </c>
      <c r="H241" s="64"/>
      <c r="I241" s="68"/>
      <c r="J241" s="69"/>
      <c r="K241" s="69"/>
      <c r="L241" s="68" t="s">
        <v>4168</v>
      </c>
      <c r="M241" s="72"/>
      <c r="N241" s="73">
        <v>6011.3037109375</v>
      </c>
      <c r="O241" s="73">
        <v>3202.1591796875</v>
      </c>
      <c r="P241" s="74"/>
      <c r="Q241" s="75"/>
      <c r="R241" s="75"/>
      <c r="S241" s="85"/>
      <c r="T241" s="48">
        <v>1</v>
      </c>
      <c r="U241" s="48">
        <v>0</v>
      </c>
      <c r="V241" s="49">
        <v>0</v>
      </c>
      <c r="W241" s="49">
        <v>0.333333</v>
      </c>
      <c r="X241" s="49">
        <v>0</v>
      </c>
      <c r="Y241" s="49">
        <v>0.770269</v>
      </c>
      <c r="Z241" s="49">
        <v>0</v>
      </c>
      <c r="AA241" s="49">
        <v>0</v>
      </c>
      <c r="AB241" s="70">
        <v>241</v>
      </c>
      <c r="AC24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1" s="71"/>
      <c r="AE241" s="77">
        <v>64</v>
      </c>
      <c r="AF241" s="77">
        <v>21</v>
      </c>
      <c r="AG241" s="77">
        <v>2080</v>
      </c>
      <c r="AH241" s="77">
        <v>1085</v>
      </c>
      <c r="AI241" s="77"/>
      <c r="AJ241" s="77" t="s">
        <v>2512</v>
      </c>
      <c r="AK241" s="77"/>
      <c r="AL241" s="77"/>
      <c r="AM241" s="77"/>
      <c r="AN241" s="79">
        <v>40393.38922453704</v>
      </c>
      <c r="AO241" s="77" t="s">
        <v>3485</v>
      </c>
      <c r="AP241" s="82" t="s">
        <v>3724</v>
      </c>
      <c r="AQ241" s="77" t="s">
        <v>65</v>
      </c>
      <c r="AR241" s="48"/>
      <c r="AS241" s="48"/>
      <c r="AT241" s="48"/>
      <c r="AU241" s="48"/>
      <c r="AV241" s="48"/>
      <c r="AW241" s="48"/>
      <c r="AX241" s="48"/>
      <c r="AY241" s="48"/>
      <c r="AZ241" s="48"/>
      <c r="BA241" s="48"/>
      <c r="BB241" s="2"/>
      <c r="BC241" s="3"/>
      <c r="BD241" s="3"/>
      <c r="BE241" s="3"/>
      <c r="BF241" s="3"/>
    </row>
    <row r="242" spans="1:58" ht="34.05" customHeight="1">
      <c r="A242" s="63" t="s">
        <v>574</v>
      </c>
      <c r="C242" s="64"/>
      <c r="D242" s="64"/>
      <c r="E242" s="65"/>
      <c r="F242" s="67"/>
      <c r="G242" s="99" t="s">
        <v>3285</v>
      </c>
      <c r="H242" s="64"/>
      <c r="I242" s="68"/>
      <c r="J242" s="69"/>
      <c r="K242" s="69"/>
      <c r="L242" s="68" t="s">
        <v>4169</v>
      </c>
      <c r="M242" s="72"/>
      <c r="N242" s="73">
        <v>6427.9287109375</v>
      </c>
      <c r="O242" s="73">
        <v>2396.45458984375</v>
      </c>
      <c r="P242" s="74"/>
      <c r="Q242" s="75"/>
      <c r="R242" s="75"/>
      <c r="S242" s="85"/>
      <c r="T242" s="48">
        <v>1</v>
      </c>
      <c r="U242" s="48">
        <v>0</v>
      </c>
      <c r="V242" s="49">
        <v>0</v>
      </c>
      <c r="W242" s="49">
        <v>0.333333</v>
      </c>
      <c r="X242" s="49">
        <v>0</v>
      </c>
      <c r="Y242" s="49">
        <v>0.770269</v>
      </c>
      <c r="Z242" s="49">
        <v>0</v>
      </c>
      <c r="AA242" s="49">
        <v>0</v>
      </c>
      <c r="AB242" s="70">
        <v>242</v>
      </c>
      <c r="AC24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2" s="71"/>
      <c r="AE242" s="77">
        <v>164</v>
      </c>
      <c r="AF242" s="77">
        <v>414</v>
      </c>
      <c r="AG242" s="77">
        <v>2462</v>
      </c>
      <c r="AH242" s="77">
        <v>3411</v>
      </c>
      <c r="AI242" s="77"/>
      <c r="AJ242" s="77" t="s">
        <v>2513</v>
      </c>
      <c r="AK242" s="77" t="s">
        <v>2784</v>
      </c>
      <c r="AL242" s="77"/>
      <c r="AM242" s="77"/>
      <c r="AN242" s="79">
        <v>43008.67265046296</v>
      </c>
      <c r="AO242" s="77" t="s">
        <v>3485</v>
      </c>
      <c r="AP242" s="82" t="s">
        <v>3725</v>
      </c>
      <c r="AQ242" s="77" t="s">
        <v>65</v>
      </c>
      <c r="AR242" s="48"/>
      <c r="AS242" s="48"/>
      <c r="AT242" s="48"/>
      <c r="AU242" s="48"/>
      <c r="AV242" s="48"/>
      <c r="AW242" s="48"/>
      <c r="AX242" s="48"/>
      <c r="AY242" s="48"/>
      <c r="AZ242" s="48"/>
      <c r="BA242" s="48"/>
      <c r="BB242" s="2"/>
      <c r="BC242" s="3"/>
      <c r="BD242" s="3"/>
      <c r="BE242" s="3"/>
      <c r="BF242" s="3"/>
    </row>
    <row r="243" spans="1:58" ht="34.05" customHeight="1">
      <c r="A243" s="63" t="s">
        <v>356</v>
      </c>
      <c r="C243" s="64"/>
      <c r="D243" s="64"/>
      <c r="E243" s="65"/>
      <c r="F243" s="67"/>
      <c r="G243" s="99" t="s">
        <v>3286</v>
      </c>
      <c r="H243" s="64"/>
      <c r="I243" s="68"/>
      <c r="J243" s="69"/>
      <c r="K243" s="69"/>
      <c r="L243" s="68" t="s">
        <v>4170</v>
      </c>
      <c r="M243" s="72"/>
      <c r="N243" s="73">
        <v>7171.90185546875</v>
      </c>
      <c r="O243" s="73">
        <v>3057.54541015625</v>
      </c>
      <c r="P243" s="74"/>
      <c r="Q243" s="75"/>
      <c r="R243" s="75"/>
      <c r="S243" s="85"/>
      <c r="T243" s="48">
        <v>0</v>
      </c>
      <c r="U243" s="48">
        <v>1</v>
      </c>
      <c r="V243" s="49">
        <v>0</v>
      </c>
      <c r="W243" s="49">
        <v>1</v>
      </c>
      <c r="X243" s="49">
        <v>0</v>
      </c>
      <c r="Y243" s="49">
        <v>0.999999</v>
      </c>
      <c r="Z243" s="49">
        <v>0</v>
      </c>
      <c r="AA243" s="49">
        <v>0</v>
      </c>
      <c r="AB243" s="70">
        <v>243</v>
      </c>
      <c r="AC24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3" s="71"/>
      <c r="AE243" s="77">
        <v>457</v>
      </c>
      <c r="AF243" s="77">
        <v>108</v>
      </c>
      <c r="AG243" s="77">
        <v>1705</v>
      </c>
      <c r="AH243" s="77">
        <v>686</v>
      </c>
      <c r="AI243" s="77"/>
      <c r="AJ243" s="77"/>
      <c r="AK243" s="77" t="s">
        <v>2709</v>
      </c>
      <c r="AL243" s="77"/>
      <c r="AM243" s="77"/>
      <c r="AN243" s="79">
        <v>41708.37121527778</v>
      </c>
      <c r="AO243" s="77" t="s">
        <v>3485</v>
      </c>
      <c r="AP243" s="82" t="s">
        <v>3726</v>
      </c>
      <c r="AQ243" s="77" t="s">
        <v>66</v>
      </c>
      <c r="AR243" s="48"/>
      <c r="AS243" s="48"/>
      <c r="AT243" s="48"/>
      <c r="AU243" s="48"/>
      <c r="AV243" s="48"/>
      <c r="AW243" s="48"/>
      <c r="AX243" s="103" t="s">
        <v>4609</v>
      </c>
      <c r="AY243" s="103" t="s">
        <v>4609</v>
      </c>
      <c r="AZ243" s="103" t="s">
        <v>4865</v>
      </c>
      <c r="BA243" s="103" t="s">
        <v>4865</v>
      </c>
      <c r="BB243" s="2"/>
      <c r="BC243" s="3"/>
      <c r="BD243" s="3"/>
      <c r="BE243" s="3"/>
      <c r="BF243" s="3"/>
    </row>
    <row r="244" spans="1:58" ht="34.05" customHeight="1">
      <c r="A244" s="63" t="s">
        <v>575</v>
      </c>
      <c r="C244" s="64"/>
      <c r="D244" s="64"/>
      <c r="E244" s="65"/>
      <c r="F244" s="67"/>
      <c r="G244" s="99" t="s">
        <v>3287</v>
      </c>
      <c r="H244" s="64"/>
      <c r="I244" s="68"/>
      <c r="J244" s="69"/>
      <c r="K244" s="69"/>
      <c r="L244" s="68" t="s">
        <v>4171</v>
      </c>
      <c r="M244" s="72"/>
      <c r="N244" s="73">
        <v>7558.76806640625</v>
      </c>
      <c r="O244" s="73">
        <v>2541.068115234375</v>
      </c>
      <c r="P244" s="74"/>
      <c r="Q244" s="75"/>
      <c r="R244" s="75"/>
      <c r="S244" s="85"/>
      <c r="T244" s="48">
        <v>1</v>
      </c>
      <c r="U244" s="48">
        <v>0</v>
      </c>
      <c r="V244" s="49">
        <v>0</v>
      </c>
      <c r="W244" s="49">
        <v>1</v>
      </c>
      <c r="X244" s="49">
        <v>0</v>
      </c>
      <c r="Y244" s="49">
        <v>0.999999</v>
      </c>
      <c r="Z244" s="49">
        <v>0</v>
      </c>
      <c r="AA244" s="49">
        <v>0</v>
      </c>
      <c r="AB244" s="70">
        <v>244</v>
      </c>
      <c r="AC24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4" s="71"/>
      <c r="AE244" s="77">
        <v>2826</v>
      </c>
      <c r="AF244" s="77">
        <v>2589</v>
      </c>
      <c r="AG244" s="77">
        <v>25219</v>
      </c>
      <c r="AH244" s="77">
        <v>10967</v>
      </c>
      <c r="AI244" s="77"/>
      <c r="AJ244" s="77" t="s">
        <v>2514</v>
      </c>
      <c r="AK244" s="77" t="s">
        <v>2785</v>
      </c>
      <c r="AL244" s="82" t="s">
        <v>2958</v>
      </c>
      <c r="AM244" s="77"/>
      <c r="AN244" s="79">
        <v>41443.50931712963</v>
      </c>
      <c r="AO244" s="77" t="s">
        <v>3485</v>
      </c>
      <c r="AP244" s="82" t="s">
        <v>3727</v>
      </c>
      <c r="AQ244" s="77" t="s">
        <v>65</v>
      </c>
      <c r="AR244" s="48"/>
      <c r="AS244" s="48"/>
      <c r="AT244" s="48"/>
      <c r="AU244" s="48"/>
      <c r="AV244" s="48"/>
      <c r="AW244" s="48"/>
      <c r="AX244" s="48"/>
      <c r="AY244" s="48"/>
      <c r="AZ244" s="48"/>
      <c r="BA244" s="48"/>
      <c r="BB244" s="2"/>
      <c r="BC244" s="3"/>
      <c r="BD244" s="3"/>
      <c r="BE244" s="3"/>
      <c r="BF244" s="3"/>
    </row>
    <row r="245" spans="1:58" ht="34.05" customHeight="1">
      <c r="A245" s="63" t="s">
        <v>358</v>
      </c>
      <c r="C245" s="64"/>
      <c r="D245" s="64"/>
      <c r="E245" s="65"/>
      <c r="F245" s="67"/>
      <c r="G245" s="99" t="s">
        <v>3288</v>
      </c>
      <c r="H245" s="64"/>
      <c r="I245" s="68"/>
      <c r="J245" s="69"/>
      <c r="K245" s="69"/>
      <c r="L245" s="68" t="s">
        <v>4172</v>
      </c>
      <c r="M245" s="72"/>
      <c r="N245" s="73">
        <v>4930.8369140625</v>
      </c>
      <c r="O245" s="73">
        <v>8578.1748046875</v>
      </c>
      <c r="P245" s="74"/>
      <c r="Q245" s="75"/>
      <c r="R245" s="75"/>
      <c r="S245" s="85"/>
      <c r="T245" s="48">
        <v>0</v>
      </c>
      <c r="U245" s="48">
        <v>2</v>
      </c>
      <c r="V245" s="49">
        <v>32</v>
      </c>
      <c r="W245" s="49">
        <v>0.000879</v>
      </c>
      <c r="X245" s="49">
        <v>0.00392</v>
      </c>
      <c r="Y245" s="49">
        <v>0.697099</v>
      </c>
      <c r="Z245" s="49">
        <v>0</v>
      </c>
      <c r="AA245" s="49">
        <v>0</v>
      </c>
      <c r="AB245" s="70">
        <v>245</v>
      </c>
      <c r="AC24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5" s="71"/>
      <c r="AE245" s="77">
        <v>820</v>
      </c>
      <c r="AF245" s="77">
        <v>1003</v>
      </c>
      <c r="AG245" s="77">
        <v>65944</v>
      </c>
      <c r="AH245" s="77">
        <v>146836</v>
      </c>
      <c r="AI245" s="77"/>
      <c r="AJ245" s="77" t="s">
        <v>2515</v>
      </c>
      <c r="AK245" s="77" t="s">
        <v>2786</v>
      </c>
      <c r="AL245" s="82" t="s">
        <v>2959</v>
      </c>
      <c r="AM245" s="77"/>
      <c r="AN245" s="79">
        <v>41117.84875</v>
      </c>
      <c r="AO245" s="77" t="s">
        <v>3485</v>
      </c>
      <c r="AP245" s="82" t="s">
        <v>3728</v>
      </c>
      <c r="AQ245" s="77" t="s">
        <v>66</v>
      </c>
      <c r="AR245" s="48"/>
      <c r="AS245" s="48"/>
      <c r="AT245" s="48"/>
      <c r="AU245" s="48"/>
      <c r="AV245" s="48"/>
      <c r="AW245" s="48"/>
      <c r="AX245" s="103" t="s">
        <v>4610</v>
      </c>
      <c r="AY245" s="103" t="s">
        <v>4726</v>
      </c>
      <c r="AZ245" s="103" t="s">
        <v>4866</v>
      </c>
      <c r="BA245" s="103" t="s">
        <v>4866</v>
      </c>
      <c r="BB245" s="2"/>
      <c r="BC245" s="3"/>
      <c r="BD245" s="3"/>
      <c r="BE245" s="3"/>
      <c r="BF245" s="3"/>
    </row>
    <row r="246" spans="1:58" ht="34.05" customHeight="1">
      <c r="A246" s="63" t="s">
        <v>359</v>
      </c>
      <c r="C246" s="64"/>
      <c r="D246" s="64"/>
      <c r="E246" s="65"/>
      <c r="F246" s="67"/>
      <c r="G246" s="99" t="s">
        <v>3289</v>
      </c>
      <c r="H246" s="64"/>
      <c r="I246" s="68"/>
      <c r="J246" s="69"/>
      <c r="K246" s="69"/>
      <c r="L246" s="68" t="s">
        <v>4173</v>
      </c>
      <c r="M246" s="72"/>
      <c r="N246" s="73">
        <v>1908.32080078125</v>
      </c>
      <c r="O246" s="73">
        <v>915.55810546875</v>
      </c>
      <c r="P246" s="74"/>
      <c r="Q246" s="75"/>
      <c r="R246" s="75"/>
      <c r="S246" s="85"/>
      <c r="T246" s="48">
        <v>0</v>
      </c>
      <c r="U246" s="48">
        <v>4</v>
      </c>
      <c r="V246" s="49">
        <v>2499.666667</v>
      </c>
      <c r="W246" s="49">
        <v>0.000765</v>
      </c>
      <c r="X246" s="49">
        <v>0.001517</v>
      </c>
      <c r="Y246" s="49">
        <v>1.353097</v>
      </c>
      <c r="Z246" s="49">
        <v>0</v>
      </c>
      <c r="AA246" s="49">
        <v>0</v>
      </c>
      <c r="AB246" s="70">
        <v>246</v>
      </c>
      <c r="AC24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6" s="71"/>
      <c r="AE246" s="77">
        <v>1168</v>
      </c>
      <c r="AF246" s="77">
        <v>2510</v>
      </c>
      <c r="AG246" s="77">
        <v>42140</v>
      </c>
      <c r="AH246" s="77">
        <v>26123</v>
      </c>
      <c r="AI246" s="77"/>
      <c r="AJ246" s="77" t="s">
        <v>2516</v>
      </c>
      <c r="AK246" s="77" t="s">
        <v>2693</v>
      </c>
      <c r="AL246" s="82" t="s">
        <v>2960</v>
      </c>
      <c r="AM246" s="77"/>
      <c r="AN246" s="79">
        <v>39869.63655092593</v>
      </c>
      <c r="AO246" s="77" t="s">
        <v>3485</v>
      </c>
      <c r="AP246" s="82" t="s">
        <v>3729</v>
      </c>
      <c r="AQ246" s="77" t="s">
        <v>66</v>
      </c>
      <c r="AR246" s="48" t="s">
        <v>1015</v>
      </c>
      <c r="AS246" s="48" t="s">
        <v>1015</v>
      </c>
      <c r="AT246" s="48" t="s">
        <v>1169</v>
      </c>
      <c r="AU246" s="48" t="s">
        <v>1169</v>
      </c>
      <c r="AV246" s="48"/>
      <c r="AW246" s="48"/>
      <c r="AX246" s="103" t="s">
        <v>4611</v>
      </c>
      <c r="AY246" s="103" t="s">
        <v>4611</v>
      </c>
      <c r="AZ246" s="103" t="s">
        <v>4867</v>
      </c>
      <c r="BA246" s="103" t="s">
        <v>4867</v>
      </c>
      <c r="BB246" s="2"/>
      <c r="BC246" s="3"/>
      <c r="BD246" s="3"/>
      <c r="BE246" s="3"/>
      <c r="BF246" s="3"/>
    </row>
    <row r="247" spans="1:58" ht="34.05" customHeight="1">
      <c r="A247" s="63" t="s">
        <v>576</v>
      </c>
      <c r="C247" s="64"/>
      <c r="D247" s="64"/>
      <c r="E247" s="65"/>
      <c r="F247" s="67"/>
      <c r="G247" s="99" t="s">
        <v>3290</v>
      </c>
      <c r="H247" s="64"/>
      <c r="I247" s="68"/>
      <c r="J247" s="69"/>
      <c r="K247" s="69"/>
      <c r="L247" s="68" t="s">
        <v>4174</v>
      </c>
      <c r="M247" s="72"/>
      <c r="N247" s="73">
        <v>2321.196533203125</v>
      </c>
      <c r="O247" s="73">
        <v>247.90908813476562</v>
      </c>
      <c r="P247" s="74"/>
      <c r="Q247" s="75"/>
      <c r="R247" s="75"/>
      <c r="S247" s="85"/>
      <c r="T247" s="48">
        <v>1</v>
      </c>
      <c r="U247" s="48">
        <v>0</v>
      </c>
      <c r="V247" s="49">
        <v>0</v>
      </c>
      <c r="W247" s="49">
        <v>0.000641</v>
      </c>
      <c r="X247" s="49">
        <v>0.000182</v>
      </c>
      <c r="Y247" s="49">
        <v>0.437533</v>
      </c>
      <c r="Z247" s="49">
        <v>0</v>
      </c>
      <c r="AA247" s="49">
        <v>0</v>
      </c>
      <c r="AB247" s="70">
        <v>247</v>
      </c>
      <c r="AC24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7" s="71"/>
      <c r="AE247" s="77">
        <v>870</v>
      </c>
      <c r="AF247" s="77">
        <v>26158</v>
      </c>
      <c r="AG247" s="77">
        <v>5677</v>
      </c>
      <c r="AH247" s="77">
        <v>3236</v>
      </c>
      <c r="AI247" s="77"/>
      <c r="AJ247" s="77" t="s">
        <v>2517</v>
      </c>
      <c r="AK247" s="77" t="s">
        <v>2701</v>
      </c>
      <c r="AL247" s="82" t="s">
        <v>2961</v>
      </c>
      <c r="AM247" s="77"/>
      <c r="AN247" s="79">
        <v>39876.7103587963</v>
      </c>
      <c r="AO247" s="77" t="s">
        <v>3485</v>
      </c>
      <c r="AP247" s="82" t="s">
        <v>3730</v>
      </c>
      <c r="AQ247" s="77" t="s">
        <v>65</v>
      </c>
      <c r="AR247" s="48"/>
      <c r="AS247" s="48"/>
      <c r="AT247" s="48"/>
      <c r="AU247" s="48"/>
      <c r="AV247" s="48"/>
      <c r="AW247" s="48"/>
      <c r="AX247" s="48"/>
      <c r="AY247" s="48"/>
      <c r="AZ247" s="48"/>
      <c r="BA247" s="48"/>
      <c r="BB247" s="2"/>
      <c r="BC247" s="3"/>
      <c r="BD247" s="3"/>
      <c r="BE247" s="3"/>
      <c r="BF247" s="3"/>
    </row>
    <row r="248" spans="1:58" ht="34.05" customHeight="1">
      <c r="A248" s="63" t="s">
        <v>577</v>
      </c>
      <c r="C248" s="64"/>
      <c r="D248" s="64"/>
      <c r="E248" s="65"/>
      <c r="F248" s="67"/>
      <c r="G248" s="99" t="s">
        <v>3291</v>
      </c>
      <c r="H248" s="64"/>
      <c r="I248" s="68"/>
      <c r="J248" s="69"/>
      <c r="K248" s="69"/>
      <c r="L248" s="68" t="s">
        <v>4175</v>
      </c>
      <c r="M248" s="72"/>
      <c r="N248" s="73">
        <v>4680.22998046875</v>
      </c>
      <c r="O248" s="73">
        <v>2355.136474609375</v>
      </c>
      <c r="P248" s="74"/>
      <c r="Q248" s="75"/>
      <c r="R248" s="75"/>
      <c r="S248" s="85"/>
      <c r="T248" s="48">
        <v>2</v>
      </c>
      <c r="U248" s="48">
        <v>0</v>
      </c>
      <c r="V248" s="49">
        <v>1506</v>
      </c>
      <c r="W248" s="49">
        <v>0.000643</v>
      </c>
      <c r="X248" s="49">
        <v>0.000185</v>
      </c>
      <c r="Y248" s="49">
        <v>0.858315</v>
      </c>
      <c r="Z248" s="49">
        <v>0</v>
      </c>
      <c r="AA248" s="49">
        <v>0</v>
      </c>
      <c r="AB248" s="70">
        <v>248</v>
      </c>
      <c r="AC24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8" s="71"/>
      <c r="AE248" s="77">
        <v>1325</v>
      </c>
      <c r="AF248" s="77">
        <v>18311</v>
      </c>
      <c r="AG248" s="77">
        <v>7462</v>
      </c>
      <c r="AH248" s="77">
        <v>1545</v>
      </c>
      <c r="AI248" s="77"/>
      <c r="AJ248" s="77" t="s">
        <v>2518</v>
      </c>
      <c r="AK248" s="77" t="s">
        <v>2692</v>
      </c>
      <c r="AL248" s="82" t="s">
        <v>2962</v>
      </c>
      <c r="AM248" s="77"/>
      <c r="AN248" s="79">
        <v>40562.368784722225</v>
      </c>
      <c r="AO248" s="77" t="s">
        <v>3485</v>
      </c>
      <c r="AP248" s="82" t="s">
        <v>3731</v>
      </c>
      <c r="AQ248" s="77" t="s">
        <v>65</v>
      </c>
      <c r="AR248" s="48"/>
      <c r="AS248" s="48"/>
      <c r="AT248" s="48"/>
      <c r="AU248" s="48"/>
      <c r="AV248" s="48"/>
      <c r="AW248" s="48"/>
      <c r="AX248" s="48"/>
      <c r="AY248" s="48"/>
      <c r="AZ248" s="48"/>
      <c r="BA248" s="48"/>
      <c r="BB248" s="2"/>
      <c r="BC248" s="3"/>
      <c r="BD248" s="3"/>
      <c r="BE248" s="3"/>
      <c r="BF248" s="3"/>
    </row>
    <row r="249" spans="1:58" ht="34.05" customHeight="1">
      <c r="A249" s="63" t="s">
        <v>489</v>
      </c>
      <c r="C249" s="64"/>
      <c r="D249" s="64"/>
      <c r="E249" s="65"/>
      <c r="F249" s="67"/>
      <c r="G249" s="99" t="s">
        <v>3292</v>
      </c>
      <c r="H249" s="64"/>
      <c r="I249" s="68"/>
      <c r="J249" s="69"/>
      <c r="K249" s="69"/>
      <c r="L249" s="68" t="s">
        <v>4176</v>
      </c>
      <c r="M249" s="72"/>
      <c r="N249" s="73">
        <v>1431.389892578125</v>
      </c>
      <c r="O249" s="73">
        <v>1654.4761962890625</v>
      </c>
      <c r="P249" s="74"/>
      <c r="Q249" s="75"/>
      <c r="R249" s="75"/>
      <c r="S249" s="85"/>
      <c r="T249" s="48">
        <v>12</v>
      </c>
      <c r="U249" s="48">
        <v>4</v>
      </c>
      <c r="V249" s="49">
        <v>6982.466667</v>
      </c>
      <c r="W249" s="49">
        <v>0.000937</v>
      </c>
      <c r="X249" s="49">
        <v>0.009207</v>
      </c>
      <c r="Y249" s="49">
        <v>3.473632</v>
      </c>
      <c r="Z249" s="49">
        <v>0.09340659340659341</v>
      </c>
      <c r="AA249" s="49">
        <v>0.14285714285714285</v>
      </c>
      <c r="AB249" s="70">
        <v>249</v>
      </c>
      <c r="AC24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49" s="71"/>
      <c r="AE249" s="77">
        <v>1802</v>
      </c>
      <c r="AF249" s="77">
        <v>5503</v>
      </c>
      <c r="AG249" s="77">
        <v>18224</v>
      </c>
      <c r="AH249" s="77">
        <v>14657</v>
      </c>
      <c r="AI249" s="77"/>
      <c r="AJ249" s="77" t="s">
        <v>2519</v>
      </c>
      <c r="AK249" s="77" t="s">
        <v>2787</v>
      </c>
      <c r="AL249" s="82" t="s">
        <v>2963</v>
      </c>
      <c r="AM249" s="77"/>
      <c r="AN249" s="79">
        <v>42198.7725</v>
      </c>
      <c r="AO249" s="77" t="s">
        <v>3485</v>
      </c>
      <c r="AP249" s="82" t="s">
        <v>3732</v>
      </c>
      <c r="AQ249" s="77" t="s">
        <v>66</v>
      </c>
      <c r="AR249" s="48"/>
      <c r="AS249" s="48"/>
      <c r="AT249" s="48"/>
      <c r="AU249" s="48"/>
      <c r="AV249" s="48" t="s">
        <v>1209</v>
      </c>
      <c r="AW249" s="48" t="s">
        <v>4480</v>
      </c>
      <c r="AX249" s="103" t="s">
        <v>4612</v>
      </c>
      <c r="AY249" s="103" t="s">
        <v>4727</v>
      </c>
      <c r="AZ249" s="103" t="s">
        <v>4868</v>
      </c>
      <c r="BA249" s="103" t="s">
        <v>4966</v>
      </c>
      <c r="BB249" s="2"/>
      <c r="BC249" s="3"/>
      <c r="BD249" s="3"/>
      <c r="BE249" s="3"/>
      <c r="BF249" s="3"/>
    </row>
    <row r="250" spans="1:58" ht="34.05" customHeight="1">
      <c r="A250" s="63" t="s">
        <v>474</v>
      </c>
      <c r="C250" s="64"/>
      <c r="D250" s="64"/>
      <c r="E250" s="65"/>
      <c r="F250" s="67"/>
      <c r="G250" s="99" t="s">
        <v>3293</v>
      </c>
      <c r="H250" s="64"/>
      <c r="I250" s="68"/>
      <c r="J250" s="69"/>
      <c r="K250" s="69"/>
      <c r="L250" s="68" t="s">
        <v>4177</v>
      </c>
      <c r="M250" s="72"/>
      <c r="N250" s="73">
        <v>1264.38232421875</v>
      </c>
      <c r="O250" s="73">
        <v>1634.18212890625</v>
      </c>
      <c r="P250" s="74"/>
      <c r="Q250" s="75"/>
      <c r="R250" s="75"/>
      <c r="S250" s="85"/>
      <c r="T250" s="48">
        <v>1</v>
      </c>
      <c r="U250" s="48">
        <v>2</v>
      </c>
      <c r="V250" s="49">
        <v>156</v>
      </c>
      <c r="W250" s="49">
        <v>0.000778</v>
      </c>
      <c r="X250" s="49">
        <v>0.003053</v>
      </c>
      <c r="Y250" s="49">
        <v>0.901805</v>
      </c>
      <c r="Z250" s="49">
        <v>0.16666666666666666</v>
      </c>
      <c r="AA250" s="49">
        <v>0</v>
      </c>
      <c r="AB250" s="70">
        <v>250</v>
      </c>
      <c r="AC25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0" s="71"/>
      <c r="AE250" s="77">
        <v>1460</v>
      </c>
      <c r="AF250" s="77">
        <v>5371</v>
      </c>
      <c r="AG250" s="77">
        <v>789</v>
      </c>
      <c r="AH250" s="77">
        <v>1066</v>
      </c>
      <c r="AI250" s="77"/>
      <c r="AJ250" s="77" t="s">
        <v>2520</v>
      </c>
      <c r="AK250" s="77"/>
      <c r="AL250" s="77"/>
      <c r="AM250" s="77"/>
      <c r="AN250" s="79">
        <v>41983.63318287037</v>
      </c>
      <c r="AO250" s="77" t="s">
        <v>3485</v>
      </c>
      <c r="AP250" s="82" t="s">
        <v>3733</v>
      </c>
      <c r="AQ250" s="77" t="s">
        <v>66</v>
      </c>
      <c r="AR250" s="48"/>
      <c r="AS250" s="48"/>
      <c r="AT250" s="48"/>
      <c r="AU250" s="48"/>
      <c r="AV250" s="48" t="s">
        <v>1209</v>
      </c>
      <c r="AW250" s="48" t="s">
        <v>1209</v>
      </c>
      <c r="AX250" s="103" t="s">
        <v>4613</v>
      </c>
      <c r="AY250" s="103" t="s">
        <v>4613</v>
      </c>
      <c r="AZ250" s="103" t="s">
        <v>4869</v>
      </c>
      <c r="BA250" s="103" t="s">
        <v>4869</v>
      </c>
      <c r="BB250" s="2"/>
      <c r="BC250" s="3"/>
      <c r="BD250" s="3"/>
      <c r="BE250" s="3"/>
      <c r="BF250" s="3"/>
    </row>
    <row r="251" spans="1:58" ht="34.05" customHeight="1">
      <c r="A251" s="63" t="s">
        <v>360</v>
      </c>
      <c r="C251" s="64"/>
      <c r="D251" s="64"/>
      <c r="E251" s="65"/>
      <c r="F251" s="67"/>
      <c r="G251" s="99" t="s">
        <v>3294</v>
      </c>
      <c r="H251" s="64"/>
      <c r="I251" s="68"/>
      <c r="J251" s="69"/>
      <c r="K251" s="69"/>
      <c r="L251" s="68" t="s">
        <v>4178</v>
      </c>
      <c r="M251" s="72"/>
      <c r="N251" s="73">
        <v>9738.609375</v>
      </c>
      <c r="O251" s="73">
        <v>1291.1932373046875</v>
      </c>
      <c r="P251" s="74"/>
      <c r="Q251" s="75"/>
      <c r="R251" s="75"/>
      <c r="S251" s="85"/>
      <c r="T251" s="48">
        <v>1</v>
      </c>
      <c r="U251" s="48">
        <v>1</v>
      </c>
      <c r="V251" s="49">
        <v>0</v>
      </c>
      <c r="W251" s="49">
        <v>0</v>
      </c>
      <c r="X251" s="49">
        <v>0</v>
      </c>
      <c r="Y251" s="49">
        <v>0.999999</v>
      </c>
      <c r="Z251" s="49">
        <v>0</v>
      </c>
      <c r="AA251" s="49" t="s">
        <v>4380</v>
      </c>
      <c r="AB251" s="70">
        <v>251</v>
      </c>
      <c r="AC25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1" s="71"/>
      <c r="AE251" s="77">
        <v>2161</v>
      </c>
      <c r="AF251" s="77">
        <v>1371</v>
      </c>
      <c r="AG251" s="77">
        <v>50994</v>
      </c>
      <c r="AH251" s="77">
        <v>58898</v>
      </c>
      <c r="AI251" s="77"/>
      <c r="AJ251" s="77" t="s">
        <v>2521</v>
      </c>
      <c r="AK251" s="77" t="s">
        <v>2741</v>
      </c>
      <c r="AL251" s="77"/>
      <c r="AM251" s="77"/>
      <c r="AN251" s="79">
        <v>42308.36690972222</v>
      </c>
      <c r="AO251" s="77" t="s">
        <v>3485</v>
      </c>
      <c r="AP251" s="82" t="s">
        <v>3734</v>
      </c>
      <c r="AQ251" s="77" t="s">
        <v>66</v>
      </c>
      <c r="AR251" s="48" t="s">
        <v>982</v>
      </c>
      <c r="AS251" s="48" t="s">
        <v>982</v>
      </c>
      <c r="AT251" s="48" t="s">
        <v>1174</v>
      </c>
      <c r="AU251" s="48" t="s">
        <v>1174</v>
      </c>
      <c r="AV251" s="48"/>
      <c r="AW251" s="48"/>
      <c r="AX251" s="103" t="s">
        <v>4506</v>
      </c>
      <c r="AY251" s="103" t="s">
        <v>4506</v>
      </c>
      <c r="AZ251" s="103" t="s">
        <v>4506</v>
      </c>
      <c r="BA251" s="103" t="s">
        <v>4506</v>
      </c>
      <c r="BB251" s="2"/>
      <c r="BC251" s="3"/>
      <c r="BD251" s="3"/>
      <c r="BE251" s="3"/>
      <c r="BF251" s="3"/>
    </row>
    <row r="252" spans="1:58" ht="34.05" customHeight="1">
      <c r="A252" s="63" t="s">
        <v>361</v>
      </c>
      <c r="C252" s="64"/>
      <c r="D252" s="64"/>
      <c r="E252" s="65"/>
      <c r="F252" s="67"/>
      <c r="G252" s="99" t="s">
        <v>3295</v>
      </c>
      <c r="H252" s="64"/>
      <c r="I252" s="68"/>
      <c r="J252" s="69"/>
      <c r="K252" s="69"/>
      <c r="L252" s="68" t="s">
        <v>4179</v>
      </c>
      <c r="M252" s="72"/>
      <c r="N252" s="73">
        <v>9656.7724609375</v>
      </c>
      <c r="O252" s="73">
        <v>764.3863525390625</v>
      </c>
      <c r="P252" s="74"/>
      <c r="Q252" s="75"/>
      <c r="R252" s="75"/>
      <c r="S252" s="85"/>
      <c r="T252" s="48">
        <v>1</v>
      </c>
      <c r="U252" s="48">
        <v>1</v>
      </c>
      <c r="V252" s="49">
        <v>0</v>
      </c>
      <c r="W252" s="49">
        <v>0</v>
      </c>
      <c r="X252" s="49">
        <v>0</v>
      </c>
      <c r="Y252" s="49">
        <v>0.999999</v>
      </c>
      <c r="Z252" s="49">
        <v>0</v>
      </c>
      <c r="AA252" s="49" t="s">
        <v>4380</v>
      </c>
      <c r="AB252" s="70">
        <v>252</v>
      </c>
      <c r="AC25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2" s="71"/>
      <c r="AE252" s="77">
        <v>806</v>
      </c>
      <c r="AF252" s="77">
        <v>309</v>
      </c>
      <c r="AG252" s="77">
        <v>6309</v>
      </c>
      <c r="AH252" s="77">
        <v>5893</v>
      </c>
      <c r="AI252" s="77"/>
      <c r="AJ252" s="77" t="s">
        <v>2522</v>
      </c>
      <c r="AK252" s="77"/>
      <c r="AL252" s="77"/>
      <c r="AM252" s="77"/>
      <c r="AN252" s="79">
        <v>44092.11366898148</v>
      </c>
      <c r="AO252" s="77" t="s">
        <v>3485</v>
      </c>
      <c r="AP252" s="82" t="s">
        <v>3735</v>
      </c>
      <c r="AQ252" s="77" t="s">
        <v>66</v>
      </c>
      <c r="AR252" s="48" t="s">
        <v>1016</v>
      </c>
      <c r="AS252" s="48" t="s">
        <v>1016</v>
      </c>
      <c r="AT252" s="48" t="s">
        <v>1169</v>
      </c>
      <c r="AU252" s="48" t="s">
        <v>1169</v>
      </c>
      <c r="AV252" s="48"/>
      <c r="AW252" s="48"/>
      <c r="AX252" s="103" t="s">
        <v>4614</v>
      </c>
      <c r="AY252" s="103" t="s">
        <v>4614</v>
      </c>
      <c r="AZ252" s="103" t="s">
        <v>4870</v>
      </c>
      <c r="BA252" s="103" t="s">
        <v>4870</v>
      </c>
      <c r="BB252" s="2"/>
      <c r="BC252" s="3"/>
      <c r="BD252" s="3"/>
      <c r="BE252" s="3"/>
      <c r="BF252" s="3"/>
    </row>
    <row r="253" spans="1:58" ht="34.05" customHeight="1">
      <c r="A253" s="63" t="s">
        <v>362</v>
      </c>
      <c r="C253" s="64"/>
      <c r="D253" s="64"/>
      <c r="E253" s="65"/>
      <c r="F253" s="67"/>
      <c r="G253" s="99" t="s">
        <v>3296</v>
      </c>
      <c r="H253" s="64"/>
      <c r="I253" s="68"/>
      <c r="J253" s="69"/>
      <c r="K253" s="69"/>
      <c r="L253" s="68" t="s">
        <v>4180</v>
      </c>
      <c r="M253" s="72"/>
      <c r="N253" s="73">
        <v>9656.7724609375</v>
      </c>
      <c r="O253" s="73">
        <v>340.875</v>
      </c>
      <c r="P253" s="74"/>
      <c r="Q253" s="75"/>
      <c r="R253" s="75"/>
      <c r="S253" s="85"/>
      <c r="T253" s="48">
        <v>1</v>
      </c>
      <c r="U253" s="48">
        <v>1</v>
      </c>
      <c r="V253" s="49">
        <v>0</v>
      </c>
      <c r="W253" s="49">
        <v>0</v>
      </c>
      <c r="X253" s="49">
        <v>0</v>
      </c>
      <c r="Y253" s="49">
        <v>0.999999</v>
      </c>
      <c r="Z253" s="49">
        <v>0</v>
      </c>
      <c r="AA253" s="49" t="s">
        <v>4380</v>
      </c>
      <c r="AB253" s="70">
        <v>253</v>
      </c>
      <c r="AC25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3" s="71"/>
      <c r="AE253" s="77">
        <v>2254</v>
      </c>
      <c r="AF253" s="77">
        <v>4075</v>
      </c>
      <c r="AG253" s="77">
        <v>41509</v>
      </c>
      <c r="AH253" s="77">
        <v>1601</v>
      </c>
      <c r="AI253" s="77"/>
      <c r="AJ253" s="77" t="s">
        <v>2523</v>
      </c>
      <c r="AK253" s="77" t="s">
        <v>2788</v>
      </c>
      <c r="AL253" s="77"/>
      <c r="AM253" s="77"/>
      <c r="AN253" s="79">
        <v>40386.65042824074</v>
      </c>
      <c r="AO253" s="77" t="s">
        <v>3485</v>
      </c>
      <c r="AP253" s="82" t="s">
        <v>3736</v>
      </c>
      <c r="AQ253" s="77" t="s">
        <v>66</v>
      </c>
      <c r="AR253" s="48" t="s">
        <v>1017</v>
      </c>
      <c r="AS253" s="48" t="s">
        <v>1017</v>
      </c>
      <c r="AT253" s="48" t="s">
        <v>1169</v>
      </c>
      <c r="AU253" s="48" t="s">
        <v>1169</v>
      </c>
      <c r="AV253" s="48"/>
      <c r="AW253" s="48"/>
      <c r="AX253" s="103" t="s">
        <v>4615</v>
      </c>
      <c r="AY253" s="103" t="s">
        <v>4615</v>
      </c>
      <c r="AZ253" s="103" t="s">
        <v>4871</v>
      </c>
      <c r="BA253" s="103" t="s">
        <v>4871</v>
      </c>
      <c r="BB253" s="2"/>
      <c r="BC253" s="3"/>
      <c r="BD253" s="3"/>
      <c r="BE253" s="3"/>
      <c r="BF253" s="3"/>
    </row>
    <row r="254" spans="1:58" ht="34.05" customHeight="1">
      <c r="A254" s="63" t="s">
        <v>363</v>
      </c>
      <c r="C254" s="64"/>
      <c r="D254" s="64"/>
      <c r="E254" s="65"/>
      <c r="F254" s="67"/>
      <c r="G254" s="99" t="s">
        <v>3297</v>
      </c>
      <c r="H254" s="64"/>
      <c r="I254" s="68"/>
      <c r="J254" s="69"/>
      <c r="K254" s="69"/>
      <c r="L254" s="68" t="s">
        <v>4181</v>
      </c>
      <c r="M254" s="72"/>
      <c r="N254" s="73">
        <v>1805.9658203125</v>
      </c>
      <c r="O254" s="73">
        <v>1828.7645263671875</v>
      </c>
      <c r="P254" s="74"/>
      <c r="Q254" s="75"/>
      <c r="R254" s="75"/>
      <c r="S254" s="85"/>
      <c r="T254" s="48">
        <v>0</v>
      </c>
      <c r="U254" s="48">
        <v>2</v>
      </c>
      <c r="V254" s="49">
        <v>0</v>
      </c>
      <c r="W254" s="49">
        <v>0.000773</v>
      </c>
      <c r="X254" s="49">
        <v>0.003157</v>
      </c>
      <c r="Y254" s="49">
        <v>0.587626</v>
      </c>
      <c r="Z254" s="49">
        <v>1</v>
      </c>
      <c r="AA254" s="49">
        <v>0</v>
      </c>
      <c r="AB254" s="70">
        <v>254</v>
      </c>
      <c r="AC25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4" s="71"/>
      <c r="AE254" s="77">
        <v>947</v>
      </c>
      <c r="AF254" s="77">
        <v>1947</v>
      </c>
      <c r="AG254" s="77">
        <v>3401</v>
      </c>
      <c r="AH254" s="77">
        <v>5920</v>
      </c>
      <c r="AI254" s="77"/>
      <c r="AJ254" s="77" t="s">
        <v>2524</v>
      </c>
      <c r="AK254" s="77" t="s">
        <v>2701</v>
      </c>
      <c r="AL254" s="77"/>
      <c r="AM254" s="77"/>
      <c r="AN254" s="79">
        <v>40989.55452546296</v>
      </c>
      <c r="AO254" s="77" t="s">
        <v>3485</v>
      </c>
      <c r="AP254" s="82" t="s">
        <v>3737</v>
      </c>
      <c r="AQ254" s="77" t="s">
        <v>66</v>
      </c>
      <c r="AR254" s="48"/>
      <c r="AS254" s="48"/>
      <c r="AT254" s="48"/>
      <c r="AU254" s="48"/>
      <c r="AV254" s="48" t="s">
        <v>1186</v>
      </c>
      <c r="AW254" s="48" t="s">
        <v>1186</v>
      </c>
      <c r="AX254" s="103" t="s">
        <v>4616</v>
      </c>
      <c r="AY254" s="103" t="s">
        <v>4616</v>
      </c>
      <c r="AZ254" s="103" t="s">
        <v>4872</v>
      </c>
      <c r="BA254" s="103" t="s">
        <v>4872</v>
      </c>
      <c r="BB254" s="2"/>
      <c r="BC254" s="3"/>
      <c r="BD254" s="3"/>
      <c r="BE254" s="3"/>
      <c r="BF254" s="3"/>
    </row>
    <row r="255" spans="1:58" ht="34.05" customHeight="1">
      <c r="A255" s="63" t="s">
        <v>364</v>
      </c>
      <c r="C255" s="64"/>
      <c r="D255" s="64"/>
      <c r="E255" s="65"/>
      <c r="F255" s="67"/>
      <c r="G255" s="99" t="s">
        <v>3298</v>
      </c>
      <c r="H255" s="64"/>
      <c r="I255" s="68"/>
      <c r="J255" s="69"/>
      <c r="K255" s="69"/>
      <c r="L255" s="68" t="s">
        <v>4182</v>
      </c>
      <c r="M255" s="72"/>
      <c r="N255" s="73">
        <v>1943.060791015625</v>
      </c>
      <c r="O255" s="73">
        <v>1971.650146484375</v>
      </c>
      <c r="P255" s="74"/>
      <c r="Q255" s="75"/>
      <c r="R255" s="75"/>
      <c r="S255" s="85"/>
      <c r="T255" s="48">
        <v>0</v>
      </c>
      <c r="U255" s="48">
        <v>2</v>
      </c>
      <c r="V255" s="49">
        <v>0</v>
      </c>
      <c r="W255" s="49">
        <v>0.000773</v>
      </c>
      <c r="X255" s="49">
        <v>0.003157</v>
      </c>
      <c r="Y255" s="49">
        <v>0.587626</v>
      </c>
      <c r="Z255" s="49">
        <v>1</v>
      </c>
      <c r="AA255" s="49">
        <v>0</v>
      </c>
      <c r="AB255" s="70">
        <v>255</v>
      </c>
      <c r="AC25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5" s="71"/>
      <c r="AE255" s="77">
        <v>398</v>
      </c>
      <c r="AF255" s="77">
        <v>5830</v>
      </c>
      <c r="AG255" s="77">
        <v>2888</v>
      </c>
      <c r="AH255" s="77">
        <v>5710</v>
      </c>
      <c r="AI255" s="77"/>
      <c r="AJ255" s="77" t="s">
        <v>2525</v>
      </c>
      <c r="AK255" s="77" t="s">
        <v>2789</v>
      </c>
      <c r="AL255" s="77"/>
      <c r="AM255" s="77"/>
      <c r="AN255" s="79">
        <v>42139.682337962964</v>
      </c>
      <c r="AO255" s="77" t="s">
        <v>3485</v>
      </c>
      <c r="AP255" s="82" t="s">
        <v>3738</v>
      </c>
      <c r="AQ255" s="77" t="s">
        <v>66</v>
      </c>
      <c r="AR255" s="48"/>
      <c r="AS255" s="48"/>
      <c r="AT255" s="48"/>
      <c r="AU255" s="48"/>
      <c r="AV255" s="48" t="s">
        <v>1186</v>
      </c>
      <c r="AW255" s="48" t="s">
        <v>1186</v>
      </c>
      <c r="AX255" s="103" t="s">
        <v>4616</v>
      </c>
      <c r="AY255" s="103" t="s">
        <v>4616</v>
      </c>
      <c r="AZ255" s="103" t="s">
        <v>4872</v>
      </c>
      <c r="BA255" s="103" t="s">
        <v>4872</v>
      </c>
      <c r="BB255" s="2"/>
      <c r="BC255" s="3"/>
      <c r="BD255" s="3"/>
      <c r="BE255" s="3"/>
      <c r="BF255" s="3"/>
    </row>
    <row r="256" spans="1:58" ht="34.05" customHeight="1">
      <c r="A256" s="63" t="s">
        <v>367</v>
      </c>
      <c r="C256" s="64"/>
      <c r="D256" s="64"/>
      <c r="E256" s="65"/>
      <c r="F256" s="67"/>
      <c r="G256" s="99" t="s">
        <v>3299</v>
      </c>
      <c r="H256" s="64"/>
      <c r="I256" s="68"/>
      <c r="J256" s="69"/>
      <c r="K256" s="69"/>
      <c r="L256" s="68" t="s">
        <v>4183</v>
      </c>
      <c r="M256" s="72"/>
      <c r="N256" s="73">
        <v>1725.4395751953125</v>
      </c>
      <c r="O256" s="73">
        <v>2237.311279296875</v>
      </c>
      <c r="P256" s="74"/>
      <c r="Q256" s="75"/>
      <c r="R256" s="75"/>
      <c r="S256" s="85"/>
      <c r="T256" s="48">
        <v>0</v>
      </c>
      <c r="U256" s="48">
        <v>6</v>
      </c>
      <c r="V256" s="49">
        <v>21521.790402</v>
      </c>
      <c r="W256" s="49">
        <v>0.001131</v>
      </c>
      <c r="X256" s="49">
        <v>0.012132</v>
      </c>
      <c r="Y256" s="49">
        <v>1.525756</v>
      </c>
      <c r="Z256" s="49">
        <v>0.2</v>
      </c>
      <c r="AA256" s="49">
        <v>0</v>
      </c>
      <c r="AB256" s="70">
        <v>256</v>
      </c>
      <c r="AC25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6" s="71"/>
      <c r="AE256" s="77">
        <v>4987</v>
      </c>
      <c r="AF256" s="77">
        <v>2902</v>
      </c>
      <c r="AG256" s="77">
        <v>16957</v>
      </c>
      <c r="AH256" s="77">
        <v>20823</v>
      </c>
      <c r="AI256" s="77"/>
      <c r="AJ256" s="77" t="s">
        <v>2526</v>
      </c>
      <c r="AK256" s="77" t="s">
        <v>2691</v>
      </c>
      <c r="AL256" s="77"/>
      <c r="AM256" s="77"/>
      <c r="AN256" s="79">
        <v>42925.354583333334</v>
      </c>
      <c r="AO256" s="77" t="s">
        <v>3485</v>
      </c>
      <c r="AP256" s="82" t="s">
        <v>3739</v>
      </c>
      <c r="AQ256" s="77" t="s">
        <v>66</v>
      </c>
      <c r="AR256" s="48"/>
      <c r="AS256" s="48"/>
      <c r="AT256" s="48"/>
      <c r="AU256" s="48"/>
      <c r="AV256" s="48" t="s">
        <v>4475</v>
      </c>
      <c r="AW256" s="48" t="s">
        <v>4475</v>
      </c>
      <c r="AX256" s="103" t="s">
        <v>4616</v>
      </c>
      <c r="AY256" s="103" t="s">
        <v>4728</v>
      </c>
      <c r="AZ256" s="103" t="s">
        <v>4872</v>
      </c>
      <c r="BA256" s="103" t="s">
        <v>4872</v>
      </c>
      <c r="BB256" s="2"/>
      <c r="BC256" s="3"/>
      <c r="BD256" s="3"/>
      <c r="BE256" s="3"/>
      <c r="BF256" s="3"/>
    </row>
    <row r="257" spans="1:58" ht="34.05" customHeight="1">
      <c r="A257" s="63" t="s">
        <v>368</v>
      </c>
      <c r="C257" s="64"/>
      <c r="D257" s="64"/>
      <c r="E257" s="65"/>
      <c r="F257" s="67"/>
      <c r="G257" s="99" t="s">
        <v>3300</v>
      </c>
      <c r="H257" s="64"/>
      <c r="I257" s="68"/>
      <c r="J257" s="69"/>
      <c r="K257" s="69"/>
      <c r="L257" s="68" t="s">
        <v>4184</v>
      </c>
      <c r="M257" s="72"/>
      <c r="N257" s="73">
        <v>1181.326904296875</v>
      </c>
      <c r="O257" s="73">
        <v>2123.60498046875</v>
      </c>
      <c r="P257" s="74"/>
      <c r="Q257" s="75"/>
      <c r="R257" s="75"/>
      <c r="S257" s="85"/>
      <c r="T257" s="48">
        <v>0</v>
      </c>
      <c r="U257" s="48">
        <v>5</v>
      </c>
      <c r="V257" s="49">
        <v>19.366667</v>
      </c>
      <c r="W257" s="49">
        <v>0.000776</v>
      </c>
      <c r="X257" s="49">
        <v>0.005443</v>
      </c>
      <c r="Y257" s="49">
        <v>1.234149</v>
      </c>
      <c r="Z257" s="49">
        <v>0.5</v>
      </c>
      <c r="AA257" s="49">
        <v>0</v>
      </c>
      <c r="AB257" s="70">
        <v>257</v>
      </c>
      <c r="AC25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7" s="71"/>
      <c r="AE257" s="77">
        <v>420</v>
      </c>
      <c r="AF257" s="77">
        <v>224</v>
      </c>
      <c r="AG257" s="77">
        <v>626</v>
      </c>
      <c r="AH257" s="77">
        <v>1020</v>
      </c>
      <c r="AI257" s="77"/>
      <c r="AJ257" s="77" t="s">
        <v>2527</v>
      </c>
      <c r="AK257" s="77"/>
      <c r="AL257" s="77"/>
      <c r="AM257" s="77"/>
      <c r="AN257" s="79">
        <v>43923.34594907407</v>
      </c>
      <c r="AO257" s="77" t="s">
        <v>3485</v>
      </c>
      <c r="AP257" s="82" t="s">
        <v>3740</v>
      </c>
      <c r="AQ257" s="77" t="s">
        <v>66</v>
      </c>
      <c r="AR257" s="48"/>
      <c r="AS257" s="48"/>
      <c r="AT257" s="48"/>
      <c r="AU257" s="48"/>
      <c r="AV257" s="48" t="s">
        <v>1186</v>
      </c>
      <c r="AW257" s="48" t="s">
        <v>1186</v>
      </c>
      <c r="AX257" s="103" t="s">
        <v>4617</v>
      </c>
      <c r="AY257" s="103" t="s">
        <v>4729</v>
      </c>
      <c r="AZ257" s="103" t="s">
        <v>4873</v>
      </c>
      <c r="BA257" s="103" t="s">
        <v>4967</v>
      </c>
      <c r="BB257" s="2"/>
      <c r="BC257" s="3"/>
      <c r="BD257" s="3"/>
      <c r="BE257" s="3"/>
      <c r="BF257" s="3"/>
    </row>
    <row r="258" spans="1:58" ht="34.05" customHeight="1">
      <c r="A258" s="63" t="s">
        <v>369</v>
      </c>
      <c r="C258" s="64"/>
      <c r="D258" s="64"/>
      <c r="E258" s="65"/>
      <c r="F258" s="67"/>
      <c r="G258" s="99" t="s">
        <v>3301</v>
      </c>
      <c r="H258" s="64"/>
      <c r="I258" s="68"/>
      <c r="J258" s="69"/>
      <c r="K258" s="69"/>
      <c r="L258" s="68" t="s">
        <v>4185</v>
      </c>
      <c r="M258" s="72"/>
      <c r="N258" s="73">
        <v>1560.7171630859375</v>
      </c>
      <c r="O258" s="73">
        <v>743.25</v>
      </c>
      <c r="P258" s="74"/>
      <c r="Q258" s="75"/>
      <c r="R258" s="75"/>
      <c r="S258" s="85"/>
      <c r="T258" s="48">
        <v>0</v>
      </c>
      <c r="U258" s="48">
        <v>2</v>
      </c>
      <c r="V258" s="49">
        <v>0</v>
      </c>
      <c r="W258" s="49">
        <v>0.000759</v>
      </c>
      <c r="X258" s="49">
        <v>0.001699</v>
      </c>
      <c r="Y258" s="49">
        <v>0.567599</v>
      </c>
      <c r="Z258" s="49">
        <v>1</v>
      </c>
      <c r="AA258" s="49">
        <v>0</v>
      </c>
      <c r="AB258" s="70">
        <v>258</v>
      </c>
      <c r="AC25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8" s="71"/>
      <c r="AE258" s="77">
        <v>1251</v>
      </c>
      <c r="AF258" s="77">
        <v>677</v>
      </c>
      <c r="AG258" s="77">
        <v>48018</v>
      </c>
      <c r="AH258" s="77">
        <v>74741</v>
      </c>
      <c r="AI258" s="77"/>
      <c r="AJ258" s="77" t="s">
        <v>2528</v>
      </c>
      <c r="AK258" s="77" t="s">
        <v>2728</v>
      </c>
      <c r="AL258" s="77"/>
      <c r="AM258" s="77"/>
      <c r="AN258" s="79">
        <v>43036.60570601852</v>
      </c>
      <c r="AO258" s="77" t="s">
        <v>3485</v>
      </c>
      <c r="AP258" s="82" t="s">
        <v>3741</v>
      </c>
      <c r="AQ258" s="77" t="s">
        <v>66</v>
      </c>
      <c r="AR258" s="48"/>
      <c r="AS258" s="48"/>
      <c r="AT258" s="48"/>
      <c r="AU258" s="48"/>
      <c r="AV258" s="48"/>
      <c r="AW258" s="48"/>
      <c r="AX258" s="103" t="s">
        <v>4618</v>
      </c>
      <c r="AY258" s="103" t="s">
        <v>4618</v>
      </c>
      <c r="AZ258" s="103" t="s">
        <v>4874</v>
      </c>
      <c r="BA258" s="103" t="s">
        <v>4874</v>
      </c>
      <c r="BB258" s="2"/>
      <c r="BC258" s="3"/>
      <c r="BD258" s="3"/>
      <c r="BE258" s="3"/>
      <c r="BF258" s="3"/>
    </row>
    <row r="259" spans="1:58" ht="34.05" customHeight="1">
      <c r="A259" s="63" t="s">
        <v>370</v>
      </c>
      <c r="C259" s="64"/>
      <c r="D259" s="64"/>
      <c r="E259" s="65"/>
      <c r="F259" s="67"/>
      <c r="G259" s="99" t="s">
        <v>3302</v>
      </c>
      <c r="H259" s="64"/>
      <c r="I259" s="68"/>
      <c r="J259" s="69"/>
      <c r="K259" s="69"/>
      <c r="L259" s="68" t="s">
        <v>4186</v>
      </c>
      <c r="M259" s="72"/>
      <c r="N259" s="73">
        <v>4965.3232421875</v>
      </c>
      <c r="O259" s="73">
        <v>7623.45556640625</v>
      </c>
      <c r="P259" s="74"/>
      <c r="Q259" s="75"/>
      <c r="R259" s="75"/>
      <c r="S259" s="85"/>
      <c r="T259" s="48">
        <v>0</v>
      </c>
      <c r="U259" s="48">
        <v>2</v>
      </c>
      <c r="V259" s="49">
        <v>506</v>
      </c>
      <c r="W259" s="49">
        <v>0.000804</v>
      </c>
      <c r="X259" s="49">
        <v>0.000508</v>
      </c>
      <c r="Y259" s="49">
        <v>0.9316</v>
      </c>
      <c r="Z259" s="49">
        <v>0</v>
      </c>
      <c r="AA259" s="49">
        <v>0</v>
      </c>
      <c r="AB259" s="70">
        <v>259</v>
      </c>
      <c r="AC25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59" s="71"/>
      <c r="AE259" s="77">
        <v>701</v>
      </c>
      <c r="AF259" s="77">
        <v>177</v>
      </c>
      <c r="AG259" s="77">
        <v>4730</v>
      </c>
      <c r="AH259" s="77">
        <v>8976</v>
      </c>
      <c r="AI259" s="77"/>
      <c r="AJ259" s="77" t="s">
        <v>2529</v>
      </c>
      <c r="AK259" s="77" t="s">
        <v>2705</v>
      </c>
      <c r="AL259" s="77"/>
      <c r="AM259" s="77"/>
      <c r="AN259" s="79">
        <v>39952.81496527778</v>
      </c>
      <c r="AO259" s="77" t="s">
        <v>3485</v>
      </c>
      <c r="AP259" s="82" t="s">
        <v>3742</v>
      </c>
      <c r="AQ259" s="77" t="s">
        <v>66</v>
      </c>
      <c r="AR259" s="48" t="s">
        <v>1019</v>
      </c>
      <c r="AS259" s="48" t="s">
        <v>1019</v>
      </c>
      <c r="AT259" s="48" t="s">
        <v>1169</v>
      </c>
      <c r="AU259" s="48" t="s">
        <v>1169</v>
      </c>
      <c r="AV259" s="48"/>
      <c r="AW259" s="48"/>
      <c r="AX259" s="103" t="s">
        <v>4619</v>
      </c>
      <c r="AY259" s="103" t="s">
        <v>4619</v>
      </c>
      <c r="AZ259" s="103" t="s">
        <v>4875</v>
      </c>
      <c r="BA259" s="103" t="s">
        <v>4875</v>
      </c>
      <c r="BB259" s="2"/>
      <c r="BC259" s="3"/>
      <c r="BD259" s="3"/>
      <c r="BE259" s="3"/>
      <c r="BF259" s="3"/>
    </row>
    <row r="260" spans="1:58" ht="34.05" customHeight="1">
      <c r="A260" s="63" t="s">
        <v>578</v>
      </c>
      <c r="C260" s="64"/>
      <c r="D260" s="64"/>
      <c r="E260" s="65"/>
      <c r="F260" s="67"/>
      <c r="G260" s="99" t="s">
        <v>3303</v>
      </c>
      <c r="H260" s="64"/>
      <c r="I260" s="68"/>
      <c r="J260" s="69"/>
      <c r="K260" s="69"/>
      <c r="L260" s="68" t="s">
        <v>4187</v>
      </c>
      <c r="M260" s="72"/>
      <c r="N260" s="73">
        <v>4658.6064453125</v>
      </c>
      <c r="O260" s="73">
        <v>7933.0908203125</v>
      </c>
      <c r="P260" s="74"/>
      <c r="Q260" s="75"/>
      <c r="R260" s="75"/>
      <c r="S260" s="85"/>
      <c r="T260" s="48">
        <v>1</v>
      </c>
      <c r="U260" s="48">
        <v>0</v>
      </c>
      <c r="V260" s="49">
        <v>0</v>
      </c>
      <c r="W260" s="49">
        <v>0.000668</v>
      </c>
      <c r="X260" s="49">
        <v>6.1E-05</v>
      </c>
      <c r="Y260" s="49">
        <v>0.54593</v>
      </c>
      <c r="Z260" s="49">
        <v>0</v>
      </c>
      <c r="AA260" s="49">
        <v>0</v>
      </c>
      <c r="AB260" s="70">
        <v>260</v>
      </c>
      <c r="AC26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0" s="71"/>
      <c r="AE260" s="77">
        <v>1072</v>
      </c>
      <c r="AF260" s="77">
        <v>3312</v>
      </c>
      <c r="AG260" s="77">
        <v>5051</v>
      </c>
      <c r="AH260" s="77">
        <v>4481</v>
      </c>
      <c r="AI260" s="77"/>
      <c r="AJ260" s="77" t="s">
        <v>2530</v>
      </c>
      <c r="AK260" s="77" t="s">
        <v>2790</v>
      </c>
      <c r="AL260" s="82" t="s">
        <v>2964</v>
      </c>
      <c r="AM260" s="77"/>
      <c r="AN260" s="79">
        <v>40687.51993055556</v>
      </c>
      <c r="AO260" s="77" t="s">
        <v>3485</v>
      </c>
      <c r="AP260" s="82" t="s">
        <v>3743</v>
      </c>
      <c r="AQ260" s="77" t="s">
        <v>65</v>
      </c>
      <c r="AR260" s="48"/>
      <c r="AS260" s="48"/>
      <c r="AT260" s="48"/>
      <c r="AU260" s="48"/>
      <c r="AV260" s="48"/>
      <c r="AW260" s="48"/>
      <c r="AX260" s="48"/>
      <c r="AY260" s="48"/>
      <c r="AZ260" s="48"/>
      <c r="BA260" s="48"/>
      <c r="BB260" s="2"/>
      <c r="BC260" s="3"/>
      <c r="BD260" s="3"/>
      <c r="BE260" s="3"/>
      <c r="BF260" s="3"/>
    </row>
    <row r="261" spans="1:58" ht="34.05" customHeight="1">
      <c r="A261" s="63" t="s">
        <v>371</v>
      </c>
      <c r="C261" s="64"/>
      <c r="D261" s="64"/>
      <c r="E261" s="65"/>
      <c r="F261" s="67"/>
      <c r="G261" s="99" t="s">
        <v>3304</v>
      </c>
      <c r="H261" s="64"/>
      <c r="I261" s="68"/>
      <c r="J261" s="69"/>
      <c r="K261" s="69"/>
      <c r="L261" s="68" t="s">
        <v>4188</v>
      </c>
      <c r="M261" s="72"/>
      <c r="N261" s="73">
        <v>1343.567626953125</v>
      </c>
      <c r="O261" s="73">
        <v>684.35888671875</v>
      </c>
      <c r="P261" s="74"/>
      <c r="Q261" s="75"/>
      <c r="R261" s="75"/>
      <c r="S261" s="85"/>
      <c r="T261" s="48">
        <v>0</v>
      </c>
      <c r="U261" s="48">
        <v>2</v>
      </c>
      <c r="V261" s="49">
        <v>0</v>
      </c>
      <c r="W261" s="49">
        <v>0.000759</v>
      </c>
      <c r="X261" s="49">
        <v>0.001699</v>
      </c>
      <c r="Y261" s="49">
        <v>0.567599</v>
      </c>
      <c r="Z261" s="49">
        <v>1</v>
      </c>
      <c r="AA261" s="49">
        <v>0</v>
      </c>
      <c r="AB261" s="70">
        <v>261</v>
      </c>
      <c r="AC26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1" s="71"/>
      <c r="AE261" s="77">
        <v>249</v>
      </c>
      <c r="AF261" s="77">
        <v>165</v>
      </c>
      <c r="AG261" s="77">
        <v>1053</v>
      </c>
      <c r="AH261" s="77">
        <v>1303</v>
      </c>
      <c r="AI261" s="77"/>
      <c r="AJ261" s="77"/>
      <c r="AK261" s="77"/>
      <c r="AL261" s="77"/>
      <c r="AM261" s="77"/>
      <c r="AN261" s="79">
        <v>42907.84438657408</v>
      </c>
      <c r="AO261" s="77" t="s">
        <v>3485</v>
      </c>
      <c r="AP261" s="82" t="s">
        <v>3744</v>
      </c>
      <c r="AQ261" s="77" t="s">
        <v>66</v>
      </c>
      <c r="AR261" s="48"/>
      <c r="AS261" s="48"/>
      <c r="AT261" s="48"/>
      <c r="AU261" s="48"/>
      <c r="AV261" s="48"/>
      <c r="AW261" s="48"/>
      <c r="AX261" s="103" t="s">
        <v>4618</v>
      </c>
      <c r="AY261" s="103" t="s">
        <v>4618</v>
      </c>
      <c r="AZ261" s="103" t="s">
        <v>4874</v>
      </c>
      <c r="BA261" s="103" t="s">
        <v>4874</v>
      </c>
      <c r="BB261" s="2"/>
      <c r="BC261" s="3"/>
      <c r="BD261" s="3"/>
      <c r="BE261" s="3"/>
      <c r="BF261" s="3"/>
    </row>
    <row r="262" spans="1:58" ht="34.05" customHeight="1">
      <c r="A262" s="63" t="s">
        <v>372</v>
      </c>
      <c r="C262" s="64"/>
      <c r="D262" s="64"/>
      <c r="E262" s="65"/>
      <c r="F262" s="67"/>
      <c r="G262" s="99" t="s">
        <v>3305</v>
      </c>
      <c r="H262" s="64"/>
      <c r="I262" s="68"/>
      <c r="J262" s="69"/>
      <c r="K262" s="69"/>
      <c r="L262" s="68" t="s">
        <v>4189</v>
      </c>
      <c r="M262" s="72"/>
      <c r="N262" s="73">
        <v>8496.173828125</v>
      </c>
      <c r="O262" s="73">
        <v>3491.386474609375</v>
      </c>
      <c r="P262" s="74"/>
      <c r="Q262" s="75"/>
      <c r="R262" s="75"/>
      <c r="S262" s="85"/>
      <c r="T262" s="48">
        <v>0</v>
      </c>
      <c r="U262" s="48">
        <v>1</v>
      </c>
      <c r="V262" s="49">
        <v>0</v>
      </c>
      <c r="W262" s="49">
        <v>1</v>
      </c>
      <c r="X262" s="49">
        <v>0</v>
      </c>
      <c r="Y262" s="49">
        <v>0.999999</v>
      </c>
      <c r="Z262" s="49">
        <v>0</v>
      </c>
      <c r="AA262" s="49">
        <v>0</v>
      </c>
      <c r="AB262" s="70">
        <v>262</v>
      </c>
      <c r="AC26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2" s="71"/>
      <c r="AE262" s="77">
        <v>2111</v>
      </c>
      <c r="AF262" s="77">
        <v>646</v>
      </c>
      <c r="AG262" s="77">
        <v>22250</v>
      </c>
      <c r="AH262" s="77">
        <v>33378</v>
      </c>
      <c r="AI262" s="77"/>
      <c r="AJ262" s="77" t="s">
        <v>2531</v>
      </c>
      <c r="AK262" s="77" t="s">
        <v>2731</v>
      </c>
      <c r="AL262" s="77"/>
      <c r="AM262" s="77"/>
      <c r="AN262" s="79">
        <v>43922.4715625</v>
      </c>
      <c r="AO262" s="77" t="s">
        <v>3485</v>
      </c>
      <c r="AP262" s="82" t="s">
        <v>3745</v>
      </c>
      <c r="AQ262" s="77" t="s">
        <v>66</v>
      </c>
      <c r="AR262" s="48" t="s">
        <v>1020</v>
      </c>
      <c r="AS262" s="48" t="s">
        <v>1020</v>
      </c>
      <c r="AT262" s="48" t="s">
        <v>1169</v>
      </c>
      <c r="AU262" s="48" t="s">
        <v>1169</v>
      </c>
      <c r="AV262" s="48" t="s">
        <v>1204</v>
      </c>
      <c r="AW262" s="48" t="s">
        <v>1204</v>
      </c>
      <c r="AX262" s="103" t="s">
        <v>4620</v>
      </c>
      <c r="AY262" s="103" t="s">
        <v>4620</v>
      </c>
      <c r="AZ262" s="103" t="s">
        <v>4876</v>
      </c>
      <c r="BA262" s="103" t="s">
        <v>4876</v>
      </c>
      <c r="BB262" s="2"/>
      <c r="BC262" s="3"/>
      <c r="BD262" s="3"/>
      <c r="BE262" s="3"/>
      <c r="BF262" s="3"/>
    </row>
    <row r="263" spans="1:58" ht="34.05" customHeight="1">
      <c r="A263" s="63" t="s">
        <v>579</v>
      </c>
      <c r="C263" s="64"/>
      <c r="D263" s="64"/>
      <c r="E263" s="65"/>
      <c r="F263" s="67"/>
      <c r="G263" s="99" t="s">
        <v>3306</v>
      </c>
      <c r="H263" s="64"/>
      <c r="I263" s="68"/>
      <c r="J263" s="69"/>
      <c r="K263" s="69"/>
      <c r="L263" s="68" t="s">
        <v>4190</v>
      </c>
      <c r="M263" s="72"/>
      <c r="N263" s="73">
        <v>9061.59375</v>
      </c>
      <c r="O263" s="73">
        <v>3821.931884765625</v>
      </c>
      <c r="P263" s="74"/>
      <c r="Q263" s="75"/>
      <c r="R263" s="75"/>
      <c r="S263" s="85"/>
      <c r="T263" s="48">
        <v>1</v>
      </c>
      <c r="U263" s="48">
        <v>0</v>
      </c>
      <c r="V263" s="49">
        <v>0</v>
      </c>
      <c r="W263" s="49">
        <v>1</v>
      </c>
      <c r="X263" s="49">
        <v>0</v>
      </c>
      <c r="Y263" s="49">
        <v>0.999999</v>
      </c>
      <c r="Z263" s="49">
        <v>0</v>
      </c>
      <c r="AA263" s="49">
        <v>0</v>
      </c>
      <c r="AB263" s="70">
        <v>263</v>
      </c>
      <c r="AC26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3" s="71"/>
      <c r="AE263" s="77">
        <v>2355</v>
      </c>
      <c r="AF263" s="77">
        <v>3374</v>
      </c>
      <c r="AG263" s="77">
        <v>77006</v>
      </c>
      <c r="AH263" s="77">
        <v>120037</v>
      </c>
      <c r="AI263" s="77"/>
      <c r="AJ263" s="77" t="s">
        <v>2532</v>
      </c>
      <c r="AK263" s="77" t="s">
        <v>2701</v>
      </c>
      <c r="AL263" s="77"/>
      <c r="AM263" s="77"/>
      <c r="AN263" s="79">
        <v>39892.64021990741</v>
      </c>
      <c r="AO263" s="77" t="s">
        <v>3485</v>
      </c>
      <c r="AP263" s="82" t="s">
        <v>3746</v>
      </c>
      <c r="AQ263" s="77" t="s">
        <v>65</v>
      </c>
      <c r="AR263" s="48"/>
      <c r="AS263" s="48"/>
      <c r="AT263" s="48"/>
      <c r="AU263" s="48"/>
      <c r="AV263" s="48"/>
      <c r="AW263" s="48"/>
      <c r="AX263" s="48"/>
      <c r="AY263" s="48"/>
      <c r="AZ263" s="48"/>
      <c r="BA263" s="48"/>
      <c r="BB263" s="2"/>
      <c r="BC263" s="3"/>
      <c r="BD263" s="3"/>
      <c r="BE263" s="3"/>
      <c r="BF263" s="3"/>
    </row>
    <row r="264" spans="1:58" ht="34.05" customHeight="1">
      <c r="A264" s="63" t="s">
        <v>373</v>
      </c>
      <c r="C264" s="64"/>
      <c r="D264" s="64"/>
      <c r="E264" s="65"/>
      <c r="F264" s="67"/>
      <c r="G264" s="99" t="s">
        <v>3307</v>
      </c>
      <c r="H264" s="64"/>
      <c r="I264" s="68"/>
      <c r="J264" s="69"/>
      <c r="K264" s="69"/>
      <c r="L264" s="68" t="s">
        <v>4191</v>
      </c>
      <c r="M264" s="72"/>
      <c r="N264" s="73">
        <v>1646.098876953125</v>
      </c>
      <c r="O264" s="73">
        <v>1756.1229248046875</v>
      </c>
      <c r="P264" s="74"/>
      <c r="Q264" s="75"/>
      <c r="R264" s="75"/>
      <c r="S264" s="85"/>
      <c r="T264" s="48">
        <v>0</v>
      </c>
      <c r="U264" s="48">
        <v>2</v>
      </c>
      <c r="V264" s="49">
        <v>0</v>
      </c>
      <c r="W264" s="49">
        <v>0.000773</v>
      </c>
      <c r="X264" s="49">
        <v>0.003157</v>
      </c>
      <c r="Y264" s="49">
        <v>0.587626</v>
      </c>
      <c r="Z264" s="49">
        <v>1</v>
      </c>
      <c r="AA264" s="49">
        <v>0</v>
      </c>
      <c r="AB264" s="70">
        <v>264</v>
      </c>
      <c r="AC26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4" s="71"/>
      <c r="AE264" s="77">
        <v>1076</v>
      </c>
      <c r="AF264" s="77">
        <v>742</v>
      </c>
      <c r="AG264" s="77">
        <v>957</v>
      </c>
      <c r="AH264" s="77">
        <v>3027</v>
      </c>
      <c r="AI264" s="77"/>
      <c r="AJ264" s="77" t="s">
        <v>2533</v>
      </c>
      <c r="AK264" s="77" t="s">
        <v>2694</v>
      </c>
      <c r="AL264" s="82" t="s">
        <v>2965</v>
      </c>
      <c r="AM264" s="77"/>
      <c r="AN264" s="79">
        <v>42809.580092592594</v>
      </c>
      <c r="AO264" s="77" t="s">
        <v>3485</v>
      </c>
      <c r="AP264" s="82" t="s">
        <v>3747</v>
      </c>
      <c r="AQ264" s="77" t="s">
        <v>66</v>
      </c>
      <c r="AR264" s="48"/>
      <c r="AS264" s="48"/>
      <c r="AT264" s="48"/>
      <c r="AU264" s="48"/>
      <c r="AV264" s="48" t="s">
        <v>1186</v>
      </c>
      <c r="AW264" s="48" t="s">
        <v>1186</v>
      </c>
      <c r="AX264" s="103" t="s">
        <v>4616</v>
      </c>
      <c r="AY264" s="103" t="s">
        <v>4616</v>
      </c>
      <c r="AZ264" s="103" t="s">
        <v>4872</v>
      </c>
      <c r="BA264" s="103" t="s">
        <v>4872</v>
      </c>
      <c r="BB264" s="2"/>
      <c r="BC264" s="3"/>
      <c r="BD264" s="3"/>
      <c r="BE264" s="3"/>
      <c r="BF264" s="3"/>
    </row>
    <row r="265" spans="1:58" ht="34.05" customHeight="1">
      <c r="A265" s="63" t="s">
        <v>374</v>
      </c>
      <c r="C265" s="64"/>
      <c r="D265" s="64"/>
      <c r="E265" s="65"/>
      <c r="F265" s="67"/>
      <c r="G265" s="99" t="s">
        <v>3308</v>
      </c>
      <c r="H265" s="64"/>
      <c r="I265" s="68"/>
      <c r="J265" s="69"/>
      <c r="K265" s="69"/>
      <c r="L265" s="68" t="s">
        <v>4192</v>
      </c>
      <c r="M265" s="72"/>
      <c r="N265" s="73">
        <v>1935.65283203125</v>
      </c>
      <c r="O265" s="73">
        <v>2201.405517578125</v>
      </c>
      <c r="P265" s="74"/>
      <c r="Q265" s="75"/>
      <c r="R265" s="75"/>
      <c r="S265" s="85"/>
      <c r="T265" s="48">
        <v>0</v>
      </c>
      <c r="U265" s="48">
        <v>2</v>
      </c>
      <c r="V265" s="49">
        <v>0</v>
      </c>
      <c r="W265" s="49">
        <v>0.000773</v>
      </c>
      <c r="X265" s="49">
        <v>0.003157</v>
      </c>
      <c r="Y265" s="49">
        <v>0.587626</v>
      </c>
      <c r="Z265" s="49">
        <v>1</v>
      </c>
      <c r="AA265" s="49">
        <v>0</v>
      </c>
      <c r="AB265" s="70">
        <v>265</v>
      </c>
      <c r="AC26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5" s="71"/>
      <c r="AE265" s="77">
        <v>79</v>
      </c>
      <c r="AF265" s="77">
        <v>16</v>
      </c>
      <c r="AG265" s="77">
        <v>30</v>
      </c>
      <c r="AH265" s="77">
        <v>41</v>
      </c>
      <c r="AI265" s="77"/>
      <c r="AJ265" s="77" t="s">
        <v>2534</v>
      </c>
      <c r="AK265" s="77" t="s">
        <v>2791</v>
      </c>
      <c r="AL265" s="77"/>
      <c r="AM265" s="77"/>
      <c r="AN265" s="79">
        <v>44277.45819444444</v>
      </c>
      <c r="AO265" s="77" t="s">
        <v>3485</v>
      </c>
      <c r="AP265" s="82" t="s">
        <v>3748</v>
      </c>
      <c r="AQ265" s="77" t="s">
        <v>66</v>
      </c>
      <c r="AR265" s="48"/>
      <c r="AS265" s="48"/>
      <c r="AT265" s="48"/>
      <c r="AU265" s="48"/>
      <c r="AV265" s="48" t="s">
        <v>1186</v>
      </c>
      <c r="AW265" s="48" t="s">
        <v>1186</v>
      </c>
      <c r="AX265" s="103" t="s">
        <v>4616</v>
      </c>
      <c r="AY265" s="103" t="s">
        <v>4616</v>
      </c>
      <c r="AZ265" s="103" t="s">
        <v>4872</v>
      </c>
      <c r="BA265" s="103" t="s">
        <v>4872</v>
      </c>
      <c r="BB265" s="2"/>
      <c r="BC265" s="3"/>
      <c r="BD265" s="3"/>
      <c r="BE265" s="3"/>
      <c r="BF265" s="3"/>
    </row>
    <row r="266" spans="1:58" ht="34.05" customHeight="1">
      <c r="A266" s="63" t="s">
        <v>375</v>
      </c>
      <c r="C266" s="64"/>
      <c r="D266" s="64"/>
      <c r="E266" s="65"/>
      <c r="F266" s="67"/>
      <c r="G266" s="99" t="s">
        <v>3309</v>
      </c>
      <c r="H266" s="64"/>
      <c r="I266" s="68"/>
      <c r="J266" s="69"/>
      <c r="K266" s="69"/>
      <c r="L266" s="68" t="s">
        <v>4193</v>
      </c>
      <c r="M266" s="72"/>
      <c r="N266" s="73">
        <v>9150.8701171875</v>
      </c>
      <c r="O266" s="73">
        <v>764.3863525390625</v>
      </c>
      <c r="P266" s="74"/>
      <c r="Q266" s="75"/>
      <c r="R266" s="75"/>
      <c r="S266" s="85"/>
      <c r="T266" s="48">
        <v>1</v>
      </c>
      <c r="U266" s="48">
        <v>1</v>
      </c>
      <c r="V266" s="49">
        <v>0</v>
      </c>
      <c r="W266" s="49">
        <v>0</v>
      </c>
      <c r="X266" s="49">
        <v>0</v>
      </c>
      <c r="Y266" s="49">
        <v>0.999999</v>
      </c>
      <c r="Z266" s="49">
        <v>0</v>
      </c>
      <c r="AA266" s="49" t="s">
        <v>4380</v>
      </c>
      <c r="AB266" s="70">
        <v>266</v>
      </c>
      <c r="AC26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6" s="71"/>
      <c r="AE266" s="77">
        <v>323</v>
      </c>
      <c r="AF266" s="77">
        <v>124</v>
      </c>
      <c r="AG266" s="77">
        <v>1659</v>
      </c>
      <c r="AH266" s="77">
        <v>312</v>
      </c>
      <c r="AI266" s="77"/>
      <c r="AJ266" s="77" t="s">
        <v>2535</v>
      </c>
      <c r="AK266" s="77" t="s">
        <v>2712</v>
      </c>
      <c r="AL266" s="82" t="s">
        <v>2966</v>
      </c>
      <c r="AM266" s="77"/>
      <c r="AN266" s="79">
        <v>40898.571122685185</v>
      </c>
      <c r="AO266" s="77" t="s">
        <v>3485</v>
      </c>
      <c r="AP266" s="82" t="s">
        <v>3749</v>
      </c>
      <c r="AQ266" s="77" t="s">
        <v>66</v>
      </c>
      <c r="AR266" s="48" t="s">
        <v>1021</v>
      </c>
      <c r="AS266" s="48" t="s">
        <v>1021</v>
      </c>
      <c r="AT266" s="48" t="s">
        <v>1174</v>
      </c>
      <c r="AU266" s="48" t="s">
        <v>1174</v>
      </c>
      <c r="AV266" s="48"/>
      <c r="AW266" s="48"/>
      <c r="AX266" s="103" t="s">
        <v>4621</v>
      </c>
      <c r="AY266" s="103" t="s">
        <v>4621</v>
      </c>
      <c r="AZ266" s="103" t="s">
        <v>4877</v>
      </c>
      <c r="BA266" s="103" t="s">
        <v>4877</v>
      </c>
      <c r="BB266" s="2"/>
      <c r="BC266" s="3"/>
      <c r="BD266" s="3"/>
      <c r="BE266" s="3"/>
      <c r="BF266" s="3"/>
    </row>
    <row r="267" spans="1:58" ht="34.05" customHeight="1">
      <c r="A267" s="63" t="s">
        <v>376</v>
      </c>
      <c r="C267" s="64"/>
      <c r="D267" s="64"/>
      <c r="E267" s="65"/>
      <c r="F267" s="67"/>
      <c r="G267" s="99" t="s">
        <v>3310</v>
      </c>
      <c r="H267" s="64"/>
      <c r="I267" s="68"/>
      <c r="J267" s="69"/>
      <c r="K267" s="69"/>
      <c r="L267" s="68" t="s">
        <v>4194</v>
      </c>
      <c r="M267" s="72"/>
      <c r="N267" s="73">
        <v>3470.15283203125</v>
      </c>
      <c r="O267" s="73">
        <v>704.3414916992188</v>
      </c>
      <c r="P267" s="74"/>
      <c r="Q267" s="75"/>
      <c r="R267" s="75"/>
      <c r="S267" s="85"/>
      <c r="T267" s="48">
        <v>0</v>
      </c>
      <c r="U267" s="48">
        <v>2</v>
      </c>
      <c r="V267" s="49">
        <v>338.972408</v>
      </c>
      <c r="W267" s="49">
        <v>0.000684</v>
      </c>
      <c r="X267" s="49">
        <v>0.000107</v>
      </c>
      <c r="Y267" s="49">
        <v>0.824076</v>
      </c>
      <c r="Z267" s="49">
        <v>0</v>
      </c>
      <c r="AA267" s="49">
        <v>0</v>
      </c>
      <c r="AB267" s="70">
        <v>267</v>
      </c>
      <c r="AC26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7" s="71"/>
      <c r="AE267" s="77">
        <v>205</v>
      </c>
      <c r="AF267" s="77">
        <v>28</v>
      </c>
      <c r="AG267" s="77">
        <v>38</v>
      </c>
      <c r="AH267" s="77">
        <v>5</v>
      </c>
      <c r="AI267" s="77"/>
      <c r="AJ267" s="77" t="s">
        <v>2536</v>
      </c>
      <c r="AK267" s="77" t="s">
        <v>2792</v>
      </c>
      <c r="AL267" s="82" t="s">
        <v>2967</v>
      </c>
      <c r="AM267" s="77"/>
      <c r="AN267" s="79">
        <v>42439.927256944444</v>
      </c>
      <c r="AO267" s="77" t="s">
        <v>3485</v>
      </c>
      <c r="AP267" s="82" t="s">
        <v>3750</v>
      </c>
      <c r="AQ267" s="77" t="s">
        <v>66</v>
      </c>
      <c r="AR267" s="48" t="s">
        <v>1022</v>
      </c>
      <c r="AS267" s="48" t="s">
        <v>1022</v>
      </c>
      <c r="AT267" s="48" t="s">
        <v>1169</v>
      </c>
      <c r="AU267" s="48" t="s">
        <v>1169</v>
      </c>
      <c r="AV267" s="48"/>
      <c r="AW267" s="48"/>
      <c r="AX267" s="103" t="s">
        <v>4622</v>
      </c>
      <c r="AY267" s="103" t="s">
        <v>4622</v>
      </c>
      <c r="AZ267" s="103" t="s">
        <v>4878</v>
      </c>
      <c r="BA267" s="103" t="s">
        <v>4878</v>
      </c>
      <c r="BB267" s="2"/>
      <c r="BC267" s="3"/>
      <c r="BD267" s="3"/>
      <c r="BE267" s="3"/>
      <c r="BF267" s="3"/>
    </row>
    <row r="268" spans="1:58" ht="34.05" customHeight="1">
      <c r="A268" s="63" t="s">
        <v>580</v>
      </c>
      <c r="C268" s="64"/>
      <c r="D268" s="64"/>
      <c r="E268" s="65"/>
      <c r="F268" s="67"/>
      <c r="G268" s="99" t="s">
        <v>3311</v>
      </c>
      <c r="H268" s="64"/>
      <c r="I268" s="68"/>
      <c r="J268" s="69"/>
      <c r="K268" s="69"/>
      <c r="L268" s="68" t="s">
        <v>4195</v>
      </c>
      <c r="M268" s="72"/>
      <c r="N268" s="73">
        <v>3440.1630859375</v>
      </c>
      <c r="O268" s="73">
        <v>493.3467712402344</v>
      </c>
      <c r="P268" s="74"/>
      <c r="Q268" s="75"/>
      <c r="R268" s="75"/>
      <c r="S268" s="85"/>
      <c r="T268" s="48">
        <v>3</v>
      </c>
      <c r="U268" s="48">
        <v>0</v>
      </c>
      <c r="V268" s="49">
        <v>1270.929293</v>
      </c>
      <c r="W268" s="49">
        <v>0.000689</v>
      </c>
      <c r="X268" s="49">
        <v>0.000694</v>
      </c>
      <c r="Y268" s="49">
        <v>1.180077</v>
      </c>
      <c r="Z268" s="49">
        <v>0</v>
      </c>
      <c r="AA268" s="49">
        <v>0</v>
      </c>
      <c r="AB268" s="70">
        <v>268</v>
      </c>
      <c r="AC26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8" s="71"/>
      <c r="AE268" s="77">
        <v>105</v>
      </c>
      <c r="AF268" s="77">
        <v>46218</v>
      </c>
      <c r="AG268" s="77">
        <v>7606</v>
      </c>
      <c r="AH268" s="77">
        <v>11</v>
      </c>
      <c r="AI268" s="77"/>
      <c r="AJ268" s="77" t="s">
        <v>2537</v>
      </c>
      <c r="AK268" s="77" t="s">
        <v>2697</v>
      </c>
      <c r="AL268" s="82" t="s">
        <v>2968</v>
      </c>
      <c r="AM268" s="77"/>
      <c r="AN268" s="79">
        <v>40700.41232638889</v>
      </c>
      <c r="AO268" s="77" t="s">
        <v>3485</v>
      </c>
      <c r="AP268" s="82" t="s">
        <v>3751</v>
      </c>
      <c r="AQ268" s="77" t="s">
        <v>65</v>
      </c>
      <c r="AR268" s="48"/>
      <c r="AS268" s="48"/>
      <c r="AT268" s="48"/>
      <c r="AU268" s="48"/>
      <c r="AV268" s="48"/>
      <c r="AW268" s="48"/>
      <c r="AX268" s="48"/>
      <c r="AY268" s="48"/>
      <c r="AZ268" s="48"/>
      <c r="BA268" s="48"/>
      <c r="BB268" s="2"/>
      <c r="BC268" s="3"/>
      <c r="BD268" s="3"/>
      <c r="BE268" s="3"/>
      <c r="BF268" s="3"/>
    </row>
    <row r="269" spans="1:58" ht="34.05" customHeight="1">
      <c r="A269" s="63" t="s">
        <v>377</v>
      </c>
      <c r="C269" s="64"/>
      <c r="D269" s="64"/>
      <c r="E269" s="65"/>
      <c r="F269" s="67"/>
      <c r="G269" s="99" t="s">
        <v>3312</v>
      </c>
      <c r="H269" s="64"/>
      <c r="I269" s="68"/>
      <c r="J269" s="69"/>
      <c r="K269" s="69"/>
      <c r="L269" s="68" t="s">
        <v>4196</v>
      </c>
      <c r="M269" s="72"/>
      <c r="N269" s="73">
        <v>3139.88671875</v>
      </c>
      <c r="O269" s="73">
        <v>7264.064453125</v>
      </c>
      <c r="P269" s="74"/>
      <c r="Q269" s="75"/>
      <c r="R269" s="75"/>
      <c r="S269" s="85"/>
      <c r="T269" s="48">
        <v>0</v>
      </c>
      <c r="U269" s="48">
        <v>1</v>
      </c>
      <c r="V269" s="49">
        <v>0</v>
      </c>
      <c r="W269" s="49">
        <v>0.000708</v>
      </c>
      <c r="X269" s="49">
        <v>7.1E-05</v>
      </c>
      <c r="Y269" s="49">
        <v>0.507226</v>
      </c>
      <c r="Z269" s="49">
        <v>0</v>
      </c>
      <c r="AA269" s="49">
        <v>0</v>
      </c>
      <c r="AB269" s="70">
        <v>269</v>
      </c>
      <c r="AC26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69" s="71"/>
      <c r="AE269" s="77">
        <v>329</v>
      </c>
      <c r="AF269" s="77">
        <v>299</v>
      </c>
      <c r="AG269" s="77">
        <v>16948</v>
      </c>
      <c r="AH269" s="77">
        <v>52506</v>
      </c>
      <c r="AI269" s="77"/>
      <c r="AJ269" s="77" t="s">
        <v>2538</v>
      </c>
      <c r="AK269" s="77" t="s">
        <v>2793</v>
      </c>
      <c r="AL269" s="82" t="s">
        <v>2969</v>
      </c>
      <c r="AM269" s="77"/>
      <c r="AN269" s="79">
        <v>44095.38619212963</v>
      </c>
      <c r="AO269" s="77" t="s">
        <v>3485</v>
      </c>
      <c r="AP269" s="82" t="s">
        <v>3752</v>
      </c>
      <c r="AQ269" s="77" t="s">
        <v>66</v>
      </c>
      <c r="AR269" s="48"/>
      <c r="AS269" s="48"/>
      <c r="AT269" s="48"/>
      <c r="AU269" s="48"/>
      <c r="AV269" s="48"/>
      <c r="AW269" s="48"/>
      <c r="AX269" s="103" t="s">
        <v>4623</v>
      </c>
      <c r="AY269" s="103" t="s">
        <v>4623</v>
      </c>
      <c r="AZ269" s="103" t="s">
        <v>4879</v>
      </c>
      <c r="BA269" s="103" t="s">
        <v>4879</v>
      </c>
      <c r="BB269" s="2"/>
      <c r="BC269" s="3"/>
      <c r="BD269" s="3"/>
      <c r="BE269" s="3"/>
      <c r="BF269" s="3"/>
    </row>
    <row r="270" spans="1:58" ht="34.05" customHeight="1">
      <c r="A270" s="63" t="s">
        <v>378</v>
      </c>
      <c r="C270" s="64"/>
      <c r="D270" s="64"/>
      <c r="E270" s="65"/>
      <c r="F270" s="67"/>
      <c r="G270" s="99" t="s">
        <v>3313</v>
      </c>
      <c r="H270" s="64"/>
      <c r="I270" s="68"/>
      <c r="J270" s="69"/>
      <c r="K270" s="69"/>
      <c r="L270" s="68" t="s">
        <v>4197</v>
      </c>
      <c r="M270" s="72"/>
      <c r="N270" s="73">
        <v>2886.2451171875</v>
      </c>
      <c r="O270" s="73">
        <v>8115.1220703125</v>
      </c>
      <c r="P270" s="74"/>
      <c r="Q270" s="75"/>
      <c r="R270" s="75"/>
      <c r="S270" s="85"/>
      <c r="T270" s="48">
        <v>0</v>
      </c>
      <c r="U270" s="48">
        <v>1</v>
      </c>
      <c r="V270" s="49">
        <v>0</v>
      </c>
      <c r="W270" s="49">
        <v>0.000708</v>
      </c>
      <c r="X270" s="49">
        <v>7.1E-05</v>
      </c>
      <c r="Y270" s="49">
        <v>0.507226</v>
      </c>
      <c r="Z270" s="49">
        <v>0</v>
      </c>
      <c r="AA270" s="49">
        <v>0</v>
      </c>
      <c r="AB270" s="70">
        <v>270</v>
      </c>
      <c r="AC27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0" s="71"/>
      <c r="AE270" s="77">
        <v>459</v>
      </c>
      <c r="AF270" s="77">
        <v>802</v>
      </c>
      <c r="AG270" s="77">
        <v>83704</v>
      </c>
      <c r="AH270" s="77">
        <v>73436</v>
      </c>
      <c r="AI270" s="77"/>
      <c r="AJ270" s="77" t="s">
        <v>2539</v>
      </c>
      <c r="AK270" s="77" t="s">
        <v>2794</v>
      </c>
      <c r="AL270" s="77"/>
      <c r="AM270" s="77"/>
      <c r="AN270" s="79">
        <v>40170.35758101852</v>
      </c>
      <c r="AO270" s="77" t="s">
        <v>3485</v>
      </c>
      <c r="AP270" s="82" t="s">
        <v>3753</v>
      </c>
      <c r="AQ270" s="77" t="s">
        <v>66</v>
      </c>
      <c r="AR270" s="48"/>
      <c r="AS270" s="48"/>
      <c r="AT270" s="48"/>
      <c r="AU270" s="48"/>
      <c r="AV270" s="48"/>
      <c r="AW270" s="48"/>
      <c r="AX270" s="103" t="s">
        <v>4623</v>
      </c>
      <c r="AY270" s="103" t="s">
        <v>4623</v>
      </c>
      <c r="AZ270" s="103" t="s">
        <v>4879</v>
      </c>
      <c r="BA270" s="103" t="s">
        <v>4879</v>
      </c>
      <c r="BB270" s="2"/>
      <c r="BC270" s="3"/>
      <c r="BD270" s="3"/>
      <c r="BE270" s="3"/>
      <c r="BF270" s="3"/>
    </row>
    <row r="271" spans="1:58" ht="34.05" customHeight="1">
      <c r="A271" s="63" t="s">
        <v>379</v>
      </c>
      <c r="C271" s="64"/>
      <c r="D271" s="64"/>
      <c r="E271" s="65"/>
      <c r="F271" s="67"/>
      <c r="G271" s="99" t="s">
        <v>3314</v>
      </c>
      <c r="H271" s="64"/>
      <c r="I271" s="68"/>
      <c r="J271" s="69"/>
      <c r="K271" s="69"/>
      <c r="L271" s="68" t="s">
        <v>4198</v>
      </c>
      <c r="M271" s="72"/>
      <c r="N271" s="73">
        <v>3235.61181640625</v>
      </c>
      <c r="O271" s="73">
        <v>8509.4521484375</v>
      </c>
      <c r="P271" s="74"/>
      <c r="Q271" s="75"/>
      <c r="R271" s="75"/>
      <c r="S271" s="85"/>
      <c r="T271" s="48">
        <v>0</v>
      </c>
      <c r="U271" s="48">
        <v>1</v>
      </c>
      <c r="V271" s="49">
        <v>0</v>
      </c>
      <c r="W271" s="49">
        <v>0.000708</v>
      </c>
      <c r="X271" s="49">
        <v>7.1E-05</v>
      </c>
      <c r="Y271" s="49">
        <v>0.507226</v>
      </c>
      <c r="Z271" s="49">
        <v>0</v>
      </c>
      <c r="AA271" s="49">
        <v>0</v>
      </c>
      <c r="AB271" s="70">
        <v>271</v>
      </c>
      <c r="AC27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1" s="71"/>
      <c r="AE271" s="77">
        <v>4990</v>
      </c>
      <c r="AF271" s="77">
        <v>3745</v>
      </c>
      <c r="AG271" s="77">
        <v>87669</v>
      </c>
      <c r="AH271" s="77">
        <v>63122</v>
      </c>
      <c r="AI271" s="77"/>
      <c r="AJ271" s="77" t="s">
        <v>2540</v>
      </c>
      <c r="AK271" s="77" t="s">
        <v>2795</v>
      </c>
      <c r="AL271" s="82" t="s">
        <v>2970</v>
      </c>
      <c r="AM271" s="77"/>
      <c r="AN271" s="79">
        <v>40613.93077546296</v>
      </c>
      <c r="AO271" s="77" t="s">
        <v>3485</v>
      </c>
      <c r="AP271" s="82" t="s">
        <v>3754</v>
      </c>
      <c r="AQ271" s="77" t="s">
        <v>66</v>
      </c>
      <c r="AR271" s="48"/>
      <c r="AS271" s="48"/>
      <c r="AT271" s="48"/>
      <c r="AU271" s="48"/>
      <c r="AV271" s="48"/>
      <c r="AW271" s="48"/>
      <c r="AX271" s="103" t="s">
        <v>4623</v>
      </c>
      <c r="AY271" s="103" t="s">
        <v>4623</v>
      </c>
      <c r="AZ271" s="103" t="s">
        <v>4879</v>
      </c>
      <c r="BA271" s="103" t="s">
        <v>4879</v>
      </c>
      <c r="BB271" s="2"/>
      <c r="BC271" s="3"/>
      <c r="BD271" s="3"/>
      <c r="BE271" s="3"/>
      <c r="BF271" s="3"/>
    </row>
    <row r="272" spans="1:58" ht="34.05" customHeight="1">
      <c r="A272" s="63" t="s">
        <v>380</v>
      </c>
      <c r="C272" s="64"/>
      <c r="D272" s="64"/>
      <c r="E272" s="65"/>
      <c r="F272" s="67"/>
      <c r="G272" s="99" t="s">
        <v>3315</v>
      </c>
      <c r="H272" s="64"/>
      <c r="I272" s="68"/>
      <c r="J272" s="69"/>
      <c r="K272" s="69"/>
      <c r="L272" s="68" t="s">
        <v>4199</v>
      </c>
      <c r="M272" s="72"/>
      <c r="N272" s="73">
        <v>3314.063232421875</v>
      </c>
      <c r="O272" s="73">
        <v>7155.5517578125</v>
      </c>
      <c r="P272" s="74"/>
      <c r="Q272" s="75"/>
      <c r="R272" s="75"/>
      <c r="S272" s="85"/>
      <c r="T272" s="48">
        <v>0</v>
      </c>
      <c r="U272" s="48">
        <v>1</v>
      </c>
      <c r="V272" s="49">
        <v>0</v>
      </c>
      <c r="W272" s="49">
        <v>0.000708</v>
      </c>
      <c r="X272" s="49">
        <v>7.1E-05</v>
      </c>
      <c r="Y272" s="49">
        <v>0.507226</v>
      </c>
      <c r="Z272" s="49">
        <v>0</v>
      </c>
      <c r="AA272" s="49">
        <v>0</v>
      </c>
      <c r="AB272" s="70">
        <v>272</v>
      </c>
      <c r="AC27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2" s="71"/>
      <c r="AE272" s="77">
        <v>1975</v>
      </c>
      <c r="AF272" s="77">
        <v>4187</v>
      </c>
      <c r="AG272" s="77">
        <v>3938</v>
      </c>
      <c r="AH272" s="77">
        <v>3266</v>
      </c>
      <c r="AI272" s="77"/>
      <c r="AJ272" s="77" t="s">
        <v>2541</v>
      </c>
      <c r="AK272" s="77" t="s">
        <v>2796</v>
      </c>
      <c r="AL272" s="82" t="s">
        <v>2971</v>
      </c>
      <c r="AM272" s="77"/>
      <c r="AN272" s="79">
        <v>40211.35947916667</v>
      </c>
      <c r="AO272" s="77" t="s">
        <v>3485</v>
      </c>
      <c r="AP272" s="82" t="s">
        <v>3755</v>
      </c>
      <c r="AQ272" s="77" t="s">
        <v>66</v>
      </c>
      <c r="AR272" s="48"/>
      <c r="AS272" s="48"/>
      <c r="AT272" s="48"/>
      <c r="AU272" s="48"/>
      <c r="AV272" s="48"/>
      <c r="AW272" s="48"/>
      <c r="AX272" s="103" t="s">
        <v>4623</v>
      </c>
      <c r="AY272" s="103" t="s">
        <v>4623</v>
      </c>
      <c r="AZ272" s="103" t="s">
        <v>4879</v>
      </c>
      <c r="BA272" s="103" t="s">
        <v>4879</v>
      </c>
      <c r="BB272" s="2"/>
      <c r="BC272" s="3"/>
      <c r="BD272" s="3"/>
      <c r="BE272" s="3"/>
      <c r="BF272" s="3"/>
    </row>
    <row r="273" spans="1:58" ht="34.05" customHeight="1">
      <c r="A273" s="63" t="s">
        <v>381</v>
      </c>
      <c r="C273" s="64"/>
      <c r="D273" s="64"/>
      <c r="E273" s="65"/>
      <c r="F273" s="67"/>
      <c r="G273" s="99" t="s">
        <v>3316</v>
      </c>
      <c r="H273" s="64"/>
      <c r="I273" s="68"/>
      <c r="J273" s="69"/>
      <c r="K273" s="69"/>
      <c r="L273" s="68" t="s">
        <v>4200</v>
      </c>
      <c r="M273" s="72"/>
      <c r="N273" s="73">
        <v>3078.73486328125</v>
      </c>
      <c r="O273" s="73">
        <v>7029.58837890625</v>
      </c>
      <c r="P273" s="74"/>
      <c r="Q273" s="75"/>
      <c r="R273" s="75"/>
      <c r="S273" s="85"/>
      <c r="T273" s="48">
        <v>0</v>
      </c>
      <c r="U273" s="48">
        <v>1</v>
      </c>
      <c r="V273" s="49">
        <v>0</v>
      </c>
      <c r="W273" s="49">
        <v>0.000708</v>
      </c>
      <c r="X273" s="49">
        <v>7.1E-05</v>
      </c>
      <c r="Y273" s="49">
        <v>0.507226</v>
      </c>
      <c r="Z273" s="49">
        <v>0</v>
      </c>
      <c r="AA273" s="49">
        <v>0</v>
      </c>
      <c r="AB273" s="70">
        <v>273</v>
      </c>
      <c r="AC27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3" s="71"/>
      <c r="AE273" s="77">
        <v>2976</v>
      </c>
      <c r="AF273" s="77">
        <v>436</v>
      </c>
      <c r="AG273" s="77">
        <v>28650</v>
      </c>
      <c r="AH273" s="77">
        <v>21563</v>
      </c>
      <c r="AI273" s="77"/>
      <c r="AJ273" s="77" t="s">
        <v>2542</v>
      </c>
      <c r="AK273" s="77" t="s">
        <v>2797</v>
      </c>
      <c r="AL273" s="77"/>
      <c r="AM273" s="77"/>
      <c r="AN273" s="79">
        <v>42838.79072916666</v>
      </c>
      <c r="AO273" s="77" t="s">
        <v>3485</v>
      </c>
      <c r="AP273" s="82" t="s">
        <v>3756</v>
      </c>
      <c r="AQ273" s="77" t="s">
        <v>66</v>
      </c>
      <c r="AR273" s="48"/>
      <c r="AS273" s="48"/>
      <c r="AT273" s="48"/>
      <c r="AU273" s="48"/>
      <c r="AV273" s="48"/>
      <c r="AW273" s="48"/>
      <c r="AX273" s="103" t="s">
        <v>4623</v>
      </c>
      <c r="AY273" s="103" t="s">
        <v>4623</v>
      </c>
      <c r="AZ273" s="103" t="s">
        <v>4879</v>
      </c>
      <c r="BA273" s="103" t="s">
        <v>4879</v>
      </c>
      <c r="BB273" s="2"/>
      <c r="BC273" s="3"/>
      <c r="BD273" s="3"/>
      <c r="BE273" s="3"/>
      <c r="BF273" s="3"/>
    </row>
    <row r="274" spans="1:58" ht="34.05" customHeight="1">
      <c r="A274" s="63" t="s">
        <v>382</v>
      </c>
      <c r="C274" s="64"/>
      <c r="D274" s="64"/>
      <c r="E274" s="65"/>
      <c r="F274" s="67"/>
      <c r="G274" s="99" t="s">
        <v>3317</v>
      </c>
      <c r="H274" s="64"/>
      <c r="I274" s="68"/>
      <c r="J274" s="69"/>
      <c r="K274" s="69"/>
      <c r="L274" s="68" t="s">
        <v>4201</v>
      </c>
      <c r="M274" s="72"/>
      <c r="N274" s="73">
        <v>3160.70556640625</v>
      </c>
      <c r="O274" s="73">
        <v>8198.1865234375</v>
      </c>
      <c r="P274" s="74"/>
      <c r="Q274" s="75"/>
      <c r="R274" s="75"/>
      <c r="S274" s="85"/>
      <c r="T274" s="48">
        <v>0</v>
      </c>
      <c r="U274" s="48">
        <v>1</v>
      </c>
      <c r="V274" s="49">
        <v>0</v>
      </c>
      <c r="W274" s="49">
        <v>0.000708</v>
      </c>
      <c r="X274" s="49">
        <v>7.1E-05</v>
      </c>
      <c r="Y274" s="49">
        <v>0.507226</v>
      </c>
      <c r="Z274" s="49">
        <v>0</v>
      </c>
      <c r="AA274" s="49">
        <v>0</v>
      </c>
      <c r="AB274" s="70">
        <v>274</v>
      </c>
      <c r="AC27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4" s="71"/>
      <c r="AE274" s="77">
        <v>361</v>
      </c>
      <c r="AF274" s="77">
        <v>1110</v>
      </c>
      <c r="AG274" s="77">
        <v>61370</v>
      </c>
      <c r="AH274" s="77">
        <v>27636</v>
      </c>
      <c r="AI274" s="77"/>
      <c r="AJ274" s="77" t="s">
        <v>2543</v>
      </c>
      <c r="AK274" s="77" t="s">
        <v>2798</v>
      </c>
      <c r="AL274" s="77"/>
      <c r="AM274" s="77"/>
      <c r="AN274" s="79">
        <v>40622.10836805555</v>
      </c>
      <c r="AO274" s="77" t="s">
        <v>3485</v>
      </c>
      <c r="AP274" s="82" t="s">
        <v>3757</v>
      </c>
      <c r="AQ274" s="77" t="s">
        <v>66</v>
      </c>
      <c r="AR274" s="48"/>
      <c r="AS274" s="48"/>
      <c r="AT274" s="48"/>
      <c r="AU274" s="48"/>
      <c r="AV274" s="48"/>
      <c r="AW274" s="48"/>
      <c r="AX274" s="103" t="s">
        <v>4623</v>
      </c>
      <c r="AY274" s="103" t="s">
        <v>4623</v>
      </c>
      <c r="AZ274" s="103" t="s">
        <v>4879</v>
      </c>
      <c r="BA274" s="103" t="s">
        <v>4879</v>
      </c>
      <c r="BB274" s="2"/>
      <c r="BC274" s="3"/>
      <c r="BD274" s="3"/>
      <c r="BE274" s="3"/>
      <c r="BF274" s="3"/>
    </row>
    <row r="275" spans="1:58" ht="34.05" customHeight="1">
      <c r="A275" s="63" t="s">
        <v>383</v>
      </c>
      <c r="C275" s="64"/>
      <c r="D275" s="64"/>
      <c r="E275" s="65"/>
      <c r="F275" s="67"/>
      <c r="G275" s="99" t="s">
        <v>3318</v>
      </c>
      <c r="H275" s="64"/>
      <c r="I275" s="68"/>
      <c r="J275" s="69"/>
      <c r="K275" s="69"/>
      <c r="L275" s="68" t="s">
        <v>4202</v>
      </c>
      <c r="M275" s="72"/>
      <c r="N275" s="73">
        <v>3616.150634765625</v>
      </c>
      <c r="O275" s="73">
        <v>7758.9833984375</v>
      </c>
      <c r="P275" s="74"/>
      <c r="Q275" s="75"/>
      <c r="R275" s="75"/>
      <c r="S275" s="85"/>
      <c r="T275" s="48">
        <v>1</v>
      </c>
      <c r="U275" s="48">
        <v>2</v>
      </c>
      <c r="V275" s="49">
        <v>0</v>
      </c>
      <c r="W275" s="49">
        <v>0.000708</v>
      </c>
      <c r="X275" s="49">
        <v>8.1E-05</v>
      </c>
      <c r="Y275" s="49">
        <v>0.882133</v>
      </c>
      <c r="Z275" s="49">
        <v>0</v>
      </c>
      <c r="AA275" s="49">
        <v>0</v>
      </c>
      <c r="AB275" s="70">
        <v>275</v>
      </c>
      <c r="AC27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5" s="71"/>
      <c r="AE275" s="77">
        <v>97</v>
      </c>
      <c r="AF275" s="77">
        <v>27</v>
      </c>
      <c r="AG275" s="77">
        <v>1718</v>
      </c>
      <c r="AH275" s="77">
        <v>4183</v>
      </c>
      <c r="AI275" s="77"/>
      <c r="AJ275" s="77" t="s">
        <v>2544</v>
      </c>
      <c r="AK275" s="77" t="s">
        <v>2692</v>
      </c>
      <c r="AL275" s="77"/>
      <c r="AM275" s="77"/>
      <c r="AN275" s="79">
        <v>41370.054398148146</v>
      </c>
      <c r="AO275" s="77" t="s">
        <v>3485</v>
      </c>
      <c r="AP275" s="82" t="s">
        <v>3758</v>
      </c>
      <c r="AQ275" s="77" t="s">
        <v>66</v>
      </c>
      <c r="AR275" s="48" t="s">
        <v>1023</v>
      </c>
      <c r="AS275" s="48" t="s">
        <v>1023</v>
      </c>
      <c r="AT275" s="48" t="s">
        <v>1179</v>
      </c>
      <c r="AU275" s="48" t="s">
        <v>1179</v>
      </c>
      <c r="AV275" s="48"/>
      <c r="AW275" s="48"/>
      <c r="AX275" s="103" t="s">
        <v>4624</v>
      </c>
      <c r="AY275" s="103" t="s">
        <v>4730</v>
      </c>
      <c r="AZ275" s="103" t="s">
        <v>4879</v>
      </c>
      <c r="BA275" s="103" t="s">
        <v>4879</v>
      </c>
      <c r="BB275" s="2"/>
      <c r="BC275" s="3"/>
      <c r="BD275" s="3"/>
      <c r="BE275" s="3"/>
      <c r="BF275" s="3"/>
    </row>
    <row r="276" spans="1:58" ht="34.05" customHeight="1">
      <c r="A276" s="63" t="s">
        <v>384</v>
      </c>
      <c r="C276" s="64"/>
      <c r="D276" s="64"/>
      <c r="E276" s="65"/>
      <c r="F276" s="67"/>
      <c r="G276" s="99" t="s">
        <v>3319</v>
      </c>
      <c r="H276" s="64"/>
      <c r="I276" s="68"/>
      <c r="J276" s="69"/>
      <c r="K276" s="69"/>
      <c r="L276" s="68" t="s">
        <v>4203</v>
      </c>
      <c r="M276" s="72"/>
      <c r="N276" s="73">
        <v>3443.965576171875</v>
      </c>
      <c r="O276" s="73">
        <v>7408.427734375</v>
      </c>
      <c r="P276" s="74"/>
      <c r="Q276" s="75"/>
      <c r="R276" s="75"/>
      <c r="S276" s="85"/>
      <c r="T276" s="48">
        <v>0</v>
      </c>
      <c r="U276" s="48">
        <v>1</v>
      </c>
      <c r="V276" s="49">
        <v>0</v>
      </c>
      <c r="W276" s="49">
        <v>0.000708</v>
      </c>
      <c r="X276" s="49">
        <v>7.1E-05</v>
      </c>
      <c r="Y276" s="49">
        <v>0.507226</v>
      </c>
      <c r="Z276" s="49">
        <v>0</v>
      </c>
      <c r="AA276" s="49">
        <v>0</v>
      </c>
      <c r="AB276" s="70">
        <v>276</v>
      </c>
      <c r="AC27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6" s="71"/>
      <c r="AE276" s="77">
        <v>689</v>
      </c>
      <c r="AF276" s="77">
        <v>79</v>
      </c>
      <c r="AG276" s="77">
        <v>2190</v>
      </c>
      <c r="AH276" s="77">
        <v>1031</v>
      </c>
      <c r="AI276" s="77"/>
      <c r="AJ276" s="77" t="s">
        <v>2545</v>
      </c>
      <c r="AK276" s="77" t="s">
        <v>2692</v>
      </c>
      <c r="AL276" s="82" t="s">
        <v>2972</v>
      </c>
      <c r="AM276" s="77"/>
      <c r="AN276" s="79">
        <v>40980.94778935185</v>
      </c>
      <c r="AO276" s="77" t="s">
        <v>3485</v>
      </c>
      <c r="AP276" s="82" t="s">
        <v>3759</v>
      </c>
      <c r="AQ276" s="77" t="s">
        <v>66</v>
      </c>
      <c r="AR276" s="48"/>
      <c r="AS276" s="48"/>
      <c r="AT276" s="48"/>
      <c r="AU276" s="48"/>
      <c r="AV276" s="48"/>
      <c r="AW276" s="48"/>
      <c r="AX276" s="103" t="s">
        <v>4623</v>
      </c>
      <c r="AY276" s="103" t="s">
        <v>4623</v>
      </c>
      <c r="AZ276" s="103" t="s">
        <v>4879</v>
      </c>
      <c r="BA276" s="103" t="s">
        <v>4879</v>
      </c>
      <c r="BB276" s="2"/>
      <c r="BC276" s="3"/>
      <c r="BD276" s="3"/>
      <c r="BE276" s="3"/>
      <c r="BF276" s="3"/>
    </row>
    <row r="277" spans="1:58" ht="34.05" customHeight="1">
      <c r="A277" s="63" t="s">
        <v>385</v>
      </c>
      <c r="C277" s="64"/>
      <c r="D277" s="64"/>
      <c r="E277" s="65"/>
      <c r="F277" s="67"/>
      <c r="G277" s="99" t="s">
        <v>3320</v>
      </c>
      <c r="H277" s="64"/>
      <c r="I277" s="68"/>
      <c r="J277" s="69"/>
      <c r="K277" s="69"/>
      <c r="L277" s="68" t="s">
        <v>4204</v>
      </c>
      <c r="M277" s="72"/>
      <c r="N277" s="73">
        <v>3023.544921875</v>
      </c>
      <c r="O277" s="73">
        <v>8438.13671875</v>
      </c>
      <c r="P277" s="74"/>
      <c r="Q277" s="75"/>
      <c r="R277" s="75"/>
      <c r="S277" s="85"/>
      <c r="T277" s="48">
        <v>0</v>
      </c>
      <c r="U277" s="48">
        <v>1</v>
      </c>
      <c r="V277" s="49">
        <v>0</v>
      </c>
      <c r="W277" s="49">
        <v>0.000708</v>
      </c>
      <c r="X277" s="49">
        <v>7.1E-05</v>
      </c>
      <c r="Y277" s="49">
        <v>0.507226</v>
      </c>
      <c r="Z277" s="49">
        <v>0</v>
      </c>
      <c r="AA277" s="49">
        <v>0</v>
      </c>
      <c r="AB277" s="70">
        <v>277</v>
      </c>
      <c r="AC27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7" s="71"/>
      <c r="AE277" s="77">
        <v>173</v>
      </c>
      <c r="AF277" s="77">
        <v>50</v>
      </c>
      <c r="AG277" s="77">
        <v>205</v>
      </c>
      <c r="AH277" s="77">
        <v>232</v>
      </c>
      <c r="AI277" s="77"/>
      <c r="AJ277" s="77" t="s">
        <v>2546</v>
      </c>
      <c r="AK277" s="77" t="s">
        <v>2799</v>
      </c>
      <c r="AL277" s="77"/>
      <c r="AM277" s="77"/>
      <c r="AN277" s="79">
        <v>39925.32782407408</v>
      </c>
      <c r="AO277" s="77" t="s">
        <v>3485</v>
      </c>
      <c r="AP277" s="82" t="s">
        <v>3760</v>
      </c>
      <c r="AQ277" s="77" t="s">
        <v>66</v>
      </c>
      <c r="AR277" s="48"/>
      <c r="AS277" s="48"/>
      <c r="AT277" s="48"/>
      <c r="AU277" s="48"/>
      <c r="AV277" s="48"/>
      <c r="AW277" s="48"/>
      <c r="AX277" s="103" t="s">
        <v>4623</v>
      </c>
      <c r="AY277" s="103" t="s">
        <v>4623</v>
      </c>
      <c r="AZ277" s="103" t="s">
        <v>4879</v>
      </c>
      <c r="BA277" s="103" t="s">
        <v>4879</v>
      </c>
      <c r="BB277" s="2"/>
      <c r="BC277" s="3"/>
      <c r="BD277" s="3"/>
      <c r="BE277" s="3"/>
      <c r="BF277" s="3"/>
    </row>
    <row r="278" spans="1:58" ht="34.05" customHeight="1">
      <c r="A278" s="63" t="s">
        <v>386</v>
      </c>
      <c r="C278" s="64"/>
      <c r="D278" s="64"/>
      <c r="E278" s="65"/>
      <c r="F278" s="67"/>
      <c r="G278" s="99" t="s">
        <v>3321</v>
      </c>
      <c r="H278" s="64"/>
      <c r="I278" s="68"/>
      <c r="J278" s="69"/>
      <c r="K278" s="69"/>
      <c r="L278" s="68" t="s">
        <v>4205</v>
      </c>
      <c r="M278" s="72"/>
      <c r="N278" s="73">
        <v>2902.680908203125</v>
      </c>
      <c r="O278" s="73">
        <v>7887.943359375</v>
      </c>
      <c r="P278" s="74"/>
      <c r="Q278" s="75"/>
      <c r="R278" s="75"/>
      <c r="S278" s="85"/>
      <c r="T278" s="48">
        <v>0</v>
      </c>
      <c r="U278" s="48">
        <v>1</v>
      </c>
      <c r="V278" s="49">
        <v>0</v>
      </c>
      <c r="W278" s="49">
        <v>0.000708</v>
      </c>
      <c r="X278" s="49">
        <v>7.1E-05</v>
      </c>
      <c r="Y278" s="49">
        <v>0.507226</v>
      </c>
      <c r="Z278" s="49">
        <v>0</v>
      </c>
      <c r="AA278" s="49">
        <v>0</v>
      </c>
      <c r="AB278" s="70">
        <v>278</v>
      </c>
      <c r="AC27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8" s="71"/>
      <c r="AE278" s="77">
        <v>90</v>
      </c>
      <c r="AF278" s="77">
        <v>49</v>
      </c>
      <c r="AG278" s="77">
        <v>3035</v>
      </c>
      <c r="AH278" s="77">
        <v>772</v>
      </c>
      <c r="AI278" s="77"/>
      <c r="AJ278" s="77" t="s">
        <v>2547</v>
      </c>
      <c r="AK278" s="77" t="s">
        <v>2800</v>
      </c>
      <c r="AL278" s="77"/>
      <c r="AM278" s="77"/>
      <c r="AN278" s="79">
        <v>40505.932546296295</v>
      </c>
      <c r="AO278" s="77" t="s">
        <v>3485</v>
      </c>
      <c r="AP278" s="82" t="s">
        <v>3761</v>
      </c>
      <c r="AQ278" s="77" t="s">
        <v>66</v>
      </c>
      <c r="AR278" s="48"/>
      <c r="AS278" s="48"/>
      <c r="AT278" s="48"/>
      <c r="AU278" s="48"/>
      <c r="AV278" s="48"/>
      <c r="AW278" s="48"/>
      <c r="AX278" s="103" t="s">
        <v>4623</v>
      </c>
      <c r="AY278" s="103" t="s">
        <v>4623</v>
      </c>
      <c r="AZ278" s="103" t="s">
        <v>4879</v>
      </c>
      <c r="BA278" s="103" t="s">
        <v>4879</v>
      </c>
      <c r="BB278" s="2"/>
      <c r="BC278" s="3"/>
      <c r="BD278" s="3"/>
      <c r="BE278" s="3"/>
      <c r="BF278" s="3"/>
    </row>
    <row r="279" spans="1:58" ht="34.05" customHeight="1">
      <c r="A279" s="63" t="s">
        <v>387</v>
      </c>
      <c r="C279" s="64"/>
      <c r="D279" s="64"/>
      <c r="E279" s="65"/>
      <c r="F279" s="67"/>
      <c r="G279" s="99" t="s">
        <v>3322</v>
      </c>
      <c r="H279" s="64"/>
      <c r="I279" s="68"/>
      <c r="J279" s="69"/>
      <c r="K279" s="69"/>
      <c r="L279" s="68" t="s">
        <v>4206</v>
      </c>
      <c r="M279" s="72"/>
      <c r="N279" s="73">
        <v>2954.115478515625</v>
      </c>
      <c r="O279" s="73">
        <v>7591.328125</v>
      </c>
      <c r="P279" s="74"/>
      <c r="Q279" s="75"/>
      <c r="R279" s="75"/>
      <c r="S279" s="85"/>
      <c r="T279" s="48">
        <v>0</v>
      </c>
      <c r="U279" s="48">
        <v>1</v>
      </c>
      <c r="V279" s="49">
        <v>0</v>
      </c>
      <c r="W279" s="49">
        <v>0.000708</v>
      </c>
      <c r="X279" s="49">
        <v>7.1E-05</v>
      </c>
      <c r="Y279" s="49">
        <v>0.507226</v>
      </c>
      <c r="Z279" s="49">
        <v>0</v>
      </c>
      <c r="AA279" s="49">
        <v>0</v>
      </c>
      <c r="AB279" s="70">
        <v>279</v>
      </c>
      <c r="AC27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79" s="71"/>
      <c r="AE279" s="77">
        <v>289</v>
      </c>
      <c r="AF279" s="77">
        <v>211</v>
      </c>
      <c r="AG279" s="77">
        <v>2249</v>
      </c>
      <c r="AH279" s="77">
        <v>1787</v>
      </c>
      <c r="AI279" s="77"/>
      <c r="AJ279" s="77" t="s">
        <v>2548</v>
      </c>
      <c r="AK279" s="77" t="s">
        <v>2697</v>
      </c>
      <c r="AL279" s="77"/>
      <c r="AM279" s="77"/>
      <c r="AN279" s="79">
        <v>40801.67920138889</v>
      </c>
      <c r="AO279" s="77" t="s">
        <v>3485</v>
      </c>
      <c r="AP279" s="82" t="s">
        <v>3762</v>
      </c>
      <c r="AQ279" s="77" t="s">
        <v>66</v>
      </c>
      <c r="AR279" s="48"/>
      <c r="AS279" s="48"/>
      <c r="AT279" s="48"/>
      <c r="AU279" s="48"/>
      <c r="AV279" s="48"/>
      <c r="AW279" s="48"/>
      <c r="AX279" s="103" t="s">
        <v>4623</v>
      </c>
      <c r="AY279" s="103" t="s">
        <v>4623</v>
      </c>
      <c r="AZ279" s="103" t="s">
        <v>4879</v>
      </c>
      <c r="BA279" s="103" t="s">
        <v>4879</v>
      </c>
      <c r="BB279" s="2"/>
      <c r="BC279" s="3"/>
      <c r="BD279" s="3"/>
      <c r="BE279" s="3"/>
      <c r="BF279" s="3"/>
    </row>
    <row r="280" spans="1:58" ht="34.05" customHeight="1">
      <c r="A280" s="63" t="s">
        <v>388</v>
      </c>
      <c r="C280" s="64"/>
      <c r="D280" s="64"/>
      <c r="E280" s="65"/>
      <c r="F280" s="67"/>
      <c r="G280" s="99" t="s">
        <v>3323</v>
      </c>
      <c r="H280" s="64"/>
      <c r="I280" s="68"/>
      <c r="J280" s="69"/>
      <c r="K280" s="69"/>
      <c r="L280" s="68" t="s">
        <v>4207</v>
      </c>
      <c r="M280" s="72"/>
      <c r="N280" s="73">
        <v>2918.926513671875</v>
      </c>
      <c r="O280" s="73">
        <v>7341.15625</v>
      </c>
      <c r="P280" s="74"/>
      <c r="Q280" s="75"/>
      <c r="R280" s="75"/>
      <c r="S280" s="85"/>
      <c r="T280" s="48">
        <v>0</v>
      </c>
      <c r="U280" s="48">
        <v>1</v>
      </c>
      <c r="V280" s="49">
        <v>0</v>
      </c>
      <c r="W280" s="49">
        <v>0.000708</v>
      </c>
      <c r="X280" s="49">
        <v>7.1E-05</v>
      </c>
      <c r="Y280" s="49">
        <v>0.507226</v>
      </c>
      <c r="Z280" s="49">
        <v>0</v>
      </c>
      <c r="AA280" s="49">
        <v>0</v>
      </c>
      <c r="AB280" s="70">
        <v>280</v>
      </c>
      <c r="AC28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0" s="71"/>
      <c r="AE280" s="77">
        <v>166</v>
      </c>
      <c r="AF280" s="77">
        <v>69</v>
      </c>
      <c r="AG280" s="77">
        <v>1562</v>
      </c>
      <c r="AH280" s="77">
        <v>1891</v>
      </c>
      <c r="AI280" s="77"/>
      <c r="AJ280" s="77"/>
      <c r="AK280" s="77"/>
      <c r="AL280" s="77"/>
      <c r="AM280" s="77"/>
      <c r="AN280" s="79">
        <v>43938.918703703705</v>
      </c>
      <c r="AO280" s="77" t="s">
        <v>3485</v>
      </c>
      <c r="AP280" s="82" t="s">
        <v>3763</v>
      </c>
      <c r="AQ280" s="77" t="s">
        <v>66</v>
      </c>
      <c r="AR280" s="48"/>
      <c r="AS280" s="48"/>
      <c r="AT280" s="48"/>
      <c r="AU280" s="48"/>
      <c r="AV280" s="48"/>
      <c r="AW280" s="48"/>
      <c r="AX280" s="103" t="s">
        <v>4623</v>
      </c>
      <c r="AY280" s="103" t="s">
        <v>4623</v>
      </c>
      <c r="AZ280" s="103" t="s">
        <v>4879</v>
      </c>
      <c r="BA280" s="103" t="s">
        <v>4879</v>
      </c>
      <c r="BB280" s="2"/>
      <c r="BC280" s="3"/>
      <c r="BD280" s="3"/>
      <c r="BE280" s="3"/>
      <c r="BF280" s="3"/>
    </row>
    <row r="281" spans="1:58" ht="34.05" customHeight="1">
      <c r="A281" s="63" t="s">
        <v>389</v>
      </c>
      <c r="C281" s="64"/>
      <c r="D281" s="64"/>
      <c r="E281" s="65"/>
      <c r="F281" s="67"/>
      <c r="G281" s="99" t="s">
        <v>3324</v>
      </c>
      <c r="H281" s="64"/>
      <c r="I281" s="68"/>
      <c r="J281" s="69"/>
      <c r="K281" s="69"/>
      <c r="L281" s="68" t="s">
        <v>4208</v>
      </c>
      <c r="M281" s="72"/>
      <c r="N281" s="73">
        <v>3606.166748046875</v>
      </c>
      <c r="O281" s="73">
        <v>7983.14111328125</v>
      </c>
      <c r="P281" s="74"/>
      <c r="Q281" s="75"/>
      <c r="R281" s="75"/>
      <c r="S281" s="85"/>
      <c r="T281" s="48">
        <v>0</v>
      </c>
      <c r="U281" s="48">
        <v>1</v>
      </c>
      <c r="V281" s="49">
        <v>0</v>
      </c>
      <c r="W281" s="49">
        <v>0.000708</v>
      </c>
      <c r="X281" s="49">
        <v>7.1E-05</v>
      </c>
      <c r="Y281" s="49">
        <v>0.507226</v>
      </c>
      <c r="Z281" s="49">
        <v>0</v>
      </c>
      <c r="AA281" s="49">
        <v>0</v>
      </c>
      <c r="AB281" s="70">
        <v>281</v>
      </c>
      <c r="AC28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1" s="71"/>
      <c r="AE281" s="77">
        <v>1824</v>
      </c>
      <c r="AF281" s="77">
        <v>1940</v>
      </c>
      <c r="AG281" s="77">
        <v>7471</v>
      </c>
      <c r="AH281" s="77">
        <v>6797</v>
      </c>
      <c r="AI281" s="77"/>
      <c r="AJ281" s="77" t="s">
        <v>2549</v>
      </c>
      <c r="AK281" s="77" t="s">
        <v>2737</v>
      </c>
      <c r="AL281" s="82" t="s">
        <v>2973</v>
      </c>
      <c r="AM281" s="77"/>
      <c r="AN281" s="79">
        <v>39892.48364583333</v>
      </c>
      <c r="AO281" s="77" t="s">
        <v>3485</v>
      </c>
      <c r="AP281" s="82" t="s">
        <v>3764</v>
      </c>
      <c r="AQ281" s="77" t="s">
        <v>66</v>
      </c>
      <c r="AR281" s="48"/>
      <c r="AS281" s="48"/>
      <c r="AT281" s="48"/>
      <c r="AU281" s="48"/>
      <c r="AV281" s="48"/>
      <c r="AW281" s="48"/>
      <c r="AX281" s="103" t="s">
        <v>4623</v>
      </c>
      <c r="AY281" s="103" t="s">
        <v>4623</v>
      </c>
      <c r="AZ281" s="103" t="s">
        <v>4879</v>
      </c>
      <c r="BA281" s="103" t="s">
        <v>4879</v>
      </c>
      <c r="BB281" s="2"/>
      <c r="BC281" s="3"/>
      <c r="BD281" s="3"/>
      <c r="BE281" s="3"/>
      <c r="BF281" s="3"/>
    </row>
    <row r="282" spans="1:58" ht="34.05" customHeight="1">
      <c r="A282" s="63" t="s">
        <v>390</v>
      </c>
      <c r="C282" s="64"/>
      <c r="D282" s="64"/>
      <c r="E282" s="65"/>
      <c r="F282" s="67"/>
      <c r="G282" s="99" t="s">
        <v>3325</v>
      </c>
      <c r="H282" s="64"/>
      <c r="I282" s="68"/>
      <c r="J282" s="69"/>
      <c r="K282" s="69"/>
      <c r="L282" s="68" t="s">
        <v>4209</v>
      </c>
      <c r="M282" s="72"/>
      <c r="N282" s="73">
        <v>3468.031494140625</v>
      </c>
      <c r="O282" s="73">
        <v>8291.0234375</v>
      </c>
      <c r="P282" s="74"/>
      <c r="Q282" s="75"/>
      <c r="R282" s="75"/>
      <c r="S282" s="85"/>
      <c r="T282" s="48">
        <v>0</v>
      </c>
      <c r="U282" s="48">
        <v>1</v>
      </c>
      <c r="V282" s="49">
        <v>0</v>
      </c>
      <c r="W282" s="49">
        <v>0.000708</v>
      </c>
      <c r="X282" s="49">
        <v>7.1E-05</v>
      </c>
      <c r="Y282" s="49">
        <v>0.507226</v>
      </c>
      <c r="Z282" s="49">
        <v>0</v>
      </c>
      <c r="AA282" s="49">
        <v>0</v>
      </c>
      <c r="AB282" s="70">
        <v>282</v>
      </c>
      <c r="AC28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2" s="71"/>
      <c r="AE282" s="77">
        <v>1248</v>
      </c>
      <c r="AF282" s="77">
        <v>669</v>
      </c>
      <c r="AG282" s="77">
        <v>28306</v>
      </c>
      <c r="AH282" s="77">
        <v>31399</v>
      </c>
      <c r="AI282" s="77"/>
      <c r="AJ282" s="77" t="s">
        <v>2550</v>
      </c>
      <c r="AK282" s="77" t="s">
        <v>2801</v>
      </c>
      <c r="AL282" s="82" t="s">
        <v>2974</v>
      </c>
      <c r="AM282" s="77"/>
      <c r="AN282" s="79">
        <v>40660.50879629629</v>
      </c>
      <c r="AO282" s="77" t="s">
        <v>3485</v>
      </c>
      <c r="AP282" s="82" t="s">
        <v>3765</v>
      </c>
      <c r="AQ282" s="77" t="s">
        <v>66</v>
      </c>
      <c r="AR282" s="48"/>
      <c r="AS282" s="48"/>
      <c r="AT282" s="48"/>
      <c r="AU282" s="48"/>
      <c r="AV282" s="48"/>
      <c r="AW282" s="48"/>
      <c r="AX282" s="103" t="s">
        <v>4623</v>
      </c>
      <c r="AY282" s="103" t="s">
        <v>4623</v>
      </c>
      <c r="AZ282" s="103" t="s">
        <v>4879</v>
      </c>
      <c r="BA282" s="103" t="s">
        <v>4879</v>
      </c>
      <c r="BB282" s="2"/>
      <c r="BC282" s="3"/>
      <c r="BD282" s="3"/>
      <c r="BE282" s="3"/>
      <c r="BF282" s="3"/>
    </row>
    <row r="283" spans="1:58" ht="34.05" customHeight="1">
      <c r="A283" s="63" t="s">
        <v>391</v>
      </c>
      <c r="C283" s="64"/>
      <c r="D283" s="64"/>
      <c r="E283" s="65"/>
      <c r="F283" s="67"/>
      <c r="G283" s="99" t="s">
        <v>3326</v>
      </c>
      <c r="H283" s="64"/>
      <c r="I283" s="68"/>
      <c r="J283" s="69"/>
      <c r="K283" s="69"/>
      <c r="L283" s="68" t="s">
        <v>4210</v>
      </c>
      <c r="M283" s="72"/>
      <c r="N283" s="73">
        <v>588.8746337890625</v>
      </c>
      <c r="O283" s="73">
        <v>2698.2578125</v>
      </c>
      <c r="P283" s="74"/>
      <c r="Q283" s="75"/>
      <c r="R283" s="75"/>
      <c r="S283" s="85"/>
      <c r="T283" s="48">
        <v>0</v>
      </c>
      <c r="U283" s="48">
        <v>2</v>
      </c>
      <c r="V283" s="49">
        <v>0</v>
      </c>
      <c r="W283" s="49">
        <v>0.000769</v>
      </c>
      <c r="X283" s="49">
        <v>0.003198</v>
      </c>
      <c r="Y283" s="49">
        <v>0.584734</v>
      </c>
      <c r="Z283" s="49">
        <v>1</v>
      </c>
      <c r="AA283" s="49">
        <v>0</v>
      </c>
      <c r="AB283" s="70">
        <v>283</v>
      </c>
      <c r="AC28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3" s="71"/>
      <c r="AE283" s="77">
        <v>399</v>
      </c>
      <c r="AF283" s="77">
        <v>709</v>
      </c>
      <c r="AG283" s="77">
        <v>455</v>
      </c>
      <c r="AH283" s="77">
        <v>1493</v>
      </c>
      <c r="AI283" s="77"/>
      <c r="AJ283" s="77" t="s">
        <v>2551</v>
      </c>
      <c r="AK283" s="77" t="s">
        <v>2789</v>
      </c>
      <c r="AL283" s="82" t="s">
        <v>2975</v>
      </c>
      <c r="AM283" s="77"/>
      <c r="AN283" s="79">
        <v>40812.210497685184</v>
      </c>
      <c r="AO283" s="77" t="s">
        <v>3485</v>
      </c>
      <c r="AP283" s="82" t="s">
        <v>3766</v>
      </c>
      <c r="AQ283" s="77" t="s">
        <v>66</v>
      </c>
      <c r="AR283" s="48"/>
      <c r="AS283" s="48"/>
      <c r="AT283" s="48"/>
      <c r="AU283" s="48"/>
      <c r="AV283" s="48"/>
      <c r="AW283" s="48"/>
      <c r="AX283" s="103" t="s">
        <v>4538</v>
      </c>
      <c r="AY283" s="103" t="s">
        <v>4538</v>
      </c>
      <c r="AZ283" s="103" t="s">
        <v>4799</v>
      </c>
      <c r="BA283" s="103" t="s">
        <v>4799</v>
      </c>
      <c r="BB283" s="2"/>
      <c r="BC283" s="3"/>
      <c r="BD283" s="3"/>
      <c r="BE283" s="3"/>
      <c r="BF283" s="3"/>
    </row>
    <row r="284" spans="1:58" ht="34.05" customHeight="1">
      <c r="A284" s="63" t="s">
        <v>392</v>
      </c>
      <c r="C284" s="64"/>
      <c r="D284" s="64"/>
      <c r="E284" s="65"/>
      <c r="F284" s="67"/>
      <c r="G284" s="99" t="s">
        <v>3327</v>
      </c>
      <c r="H284" s="64"/>
      <c r="I284" s="68"/>
      <c r="J284" s="69"/>
      <c r="K284" s="69"/>
      <c r="L284" s="68" t="s">
        <v>4211</v>
      </c>
      <c r="M284" s="72"/>
      <c r="N284" s="73">
        <v>3054.205810546875</v>
      </c>
      <c r="O284" s="73">
        <v>7981.79541015625</v>
      </c>
      <c r="P284" s="74"/>
      <c r="Q284" s="75"/>
      <c r="R284" s="75"/>
      <c r="S284" s="85"/>
      <c r="T284" s="48">
        <v>0</v>
      </c>
      <c r="U284" s="48">
        <v>1</v>
      </c>
      <c r="V284" s="49">
        <v>0</v>
      </c>
      <c r="W284" s="49">
        <v>0.000708</v>
      </c>
      <c r="X284" s="49">
        <v>7.1E-05</v>
      </c>
      <c r="Y284" s="49">
        <v>0.507226</v>
      </c>
      <c r="Z284" s="49">
        <v>0</v>
      </c>
      <c r="AA284" s="49">
        <v>0</v>
      </c>
      <c r="AB284" s="70">
        <v>284</v>
      </c>
      <c r="AC28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4" s="71"/>
      <c r="AE284" s="77">
        <v>380</v>
      </c>
      <c r="AF284" s="77">
        <v>66</v>
      </c>
      <c r="AG284" s="77">
        <v>1745</v>
      </c>
      <c r="AH284" s="77">
        <v>18147</v>
      </c>
      <c r="AI284" s="77"/>
      <c r="AJ284" s="77"/>
      <c r="AK284" s="77"/>
      <c r="AL284" s="77"/>
      <c r="AM284" s="77"/>
      <c r="AN284" s="79">
        <v>41410.265625</v>
      </c>
      <c r="AO284" s="77" t="s">
        <v>3485</v>
      </c>
      <c r="AP284" s="82" t="s">
        <v>3767</v>
      </c>
      <c r="AQ284" s="77" t="s">
        <v>66</v>
      </c>
      <c r="AR284" s="48"/>
      <c r="AS284" s="48"/>
      <c r="AT284" s="48"/>
      <c r="AU284" s="48"/>
      <c r="AV284" s="48"/>
      <c r="AW284" s="48"/>
      <c r="AX284" s="103" t="s">
        <v>4623</v>
      </c>
      <c r="AY284" s="103" t="s">
        <v>4623</v>
      </c>
      <c r="AZ284" s="103" t="s">
        <v>4879</v>
      </c>
      <c r="BA284" s="103" t="s">
        <v>4879</v>
      </c>
      <c r="BB284" s="2"/>
      <c r="BC284" s="3"/>
      <c r="BD284" s="3"/>
      <c r="BE284" s="3"/>
      <c r="BF284" s="3"/>
    </row>
    <row r="285" spans="1:58" ht="34.05" customHeight="1">
      <c r="A285" s="63" t="s">
        <v>393</v>
      </c>
      <c r="C285" s="64"/>
      <c r="D285" s="64"/>
      <c r="E285" s="65"/>
      <c r="F285" s="67"/>
      <c r="G285" s="99" t="s">
        <v>3328</v>
      </c>
      <c r="H285" s="64"/>
      <c r="I285" s="68"/>
      <c r="J285" s="69"/>
      <c r="K285" s="69"/>
      <c r="L285" s="68" t="s">
        <v>4212</v>
      </c>
      <c r="M285" s="72"/>
      <c r="N285" s="73">
        <v>2950.33642578125</v>
      </c>
      <c r="O285" s="73">
        <v>8292.224609375</v>
      </c>
      <c r="P285" s="74"/>
      <c r="Q285" s="75"/>
      <c r="R285" s="75"/>
      <c r="S285" s="85"/>
      <c r="T285" s="48">
        <v>0</v>
      </c>
      <c r="U285" s="48">
        <v>1</v>
      </c>
      <c r="V285" s="49">
        <v>0</v>
      </c>
      <c r="W285" s="49">
        <v>0.000708</v>
      </c>
      <c r="X285" s="49">
        <v>7.1E-05</v>
      </c>
      <c r="Y285" s="49">
        <v>0.507226</v>
      </c>
      <c r="Z285" s="49">
        <v>0</v>
      </c>
      <c r="AA285" s="49">
        <v>0</v>
      </c>
      <c r="AB285" s="70">
        <v>285</v>
      </c>
      <c r="AC28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5" s="71"/>
      <c r="AE285" s="77">
        <v>1785</v>
      </c>
      <c r="AF285" s="77">
        <v>259</v>
      </c>
      <c r="AG285" s="77">
        <v>10967</v>
      </c>
      <c r="AH285" s="77">
        <v>11117</v>
      </c>
      <c r="AI285" s="77"/>
      <c r="AJ285" s="77" t="s">
        <v>2552</v>
      </c>
      <c r="AK285" s="77"/>
      <c r="AL285" s="77"/>
      <c r="AM285" s="77"/>
      <c r="AN285" s="79">
        <v>39816.610972222225</v>
      </c>
      <c r="AO285" s="77" t="s">
        <v>3485</v>
      </c>
      <c r="AP285" s="82" t="s">
        <v>3768</v>
      </c>
      <c r="AQ285" s="77" t="s">
        <v>66</v>
      </c>
      <c r="AR285" s="48"/>
      <c r="AS285" s="48"/>
      <c r="AT285" s="48"/>
      <c r="AU285" s="48"/>
      <c r="AV285" s="48"/>
      <c r="AW285" s="48"/>
      <c r="AX285" s="103" t="s">
        <v>4623</v>
      </c>
      <c r="AY285" s="103" t="s">
        <v>4623</v>
      </c>
      <c r="AZ285" s="103" t="s">
        <v>4879</v>
      </c>
      <c r="BA285" s="103" t="s">
        <v>4879</v>
      </c>
      <c r="BB285" s="2"/>
      <c r="BC285" s="3"/>
      <c r="BD285" s="3"/>
      <c r="BE285" s="3"/>
      <c r="BF285" s="3"/>
    </row>
    <row r="286" spans="1:58" ht="34.05" customHeight="1">
      <c r="A286" s="63" t="s">
        <v>394</v>
      </c>
      <c r="C286" s="64"/>
      <c r="D286" s="64"/>
      <c r="E286" s="65"/>
      <c r="F286" s="67"/>
      <c r="G286" s="99" t="s">
        <v>3329</v>
      </c>
      <c r="H286" s="64"/>
      <c r="I286" s="68"/>
      <c r="J286" s="69"/>
      <c r="K286" s="69"/>
      <c r="L286" s="68" t="s">
        <v>4213</v>
      </c>
      <c r="M286" s="72"/>
      <c r="N286" s="73">
        <v>2985.665771484375</v>
      </c>
      <c r="O286" s="73">
        <v>7167.41845703125</v>
      </c>
      <c r="P286" s="74"/>
      <c r="Q286" s="75"/>
      <c r="R286" s="75"/>
      <c r="S286" s="85"/>
      <c r="T286" s="48">
        <v>0</v>
      </c>
      <c r="U286" s="48">
        <v>1</v>
      </c>
      <c r="V286" s="49">
        <v>0</v>
      </c>
      <c r="W286" s="49">
        <v>0.000708</v>
      </c>
      <c r="X286" s="49">
        <v>7.1E-05</v>
      </c>
      <c r="Y286" s="49">
        <v>0.507226</v>
      </c>
      <c r="Z286" s="49">
        <v>0</v>
      </c>
      <c r="AA286" s="49">
        <v>0</v>
      </c>
      <c r="AB286" s="70">
        <v>286</v>
      </c>
      <c r="AC28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6" s="71"/>
      <c r="AE286" s="77">
        <v>281</v>
      </c>
      <c r="AF286" s="77">
        <v>745</v>
      </c>
      <c r="AG286" s="77">
        <v>43875</v>
      </c>
      <c r="AH286" s="77">
        <v>98074</v>
      </c>
      <c r="AI286" s="77"/>
      <c r="AJ286" s="77"/>
      <c r="AK286" s="77" t="s">
        <v>2802</v>
      </c>
      <c r="AL286" s="77"/>
      <c r="AM286" s="77"/>
      <c r="AN286" s="79">
        <v>42930.97313657407</v>
      </c>
      <c r="AO286" s="77" t="s">
        <v>3485</v>
      </c>
      <c r="AP286" s="82" t="s">
        <v>3769</v>
      </c>
      <c r="AQ286" s="77" t="s">
        <v>66</v>
      </c>
      <c r="AR286" s="48"/>
      <c r="AS286" s="48"/>
      <c r="AT286" s="48"/>
      <c r="AU286" s="48"/>
      <c r="AV286" s="48"/>
      <c r="AW286" s="48"/>
      <c r="AX286" s="103" t="s">
        <v>4623</v>
      </c>
      <c r="AY286" s="103" t="s">
        <v>4623</v>
      </c>
      <c r="AZ286" s="103" t="s">
        <v>4879</v>
      </c>
      <c r="BA286" s="103" t="s">
        <v>4879</v>
      </c>
      <c r="BB286" s="2"/>
      <c r="BC286" s="3"/>
      <c r="BD286" s="3"/>
      <c r="BE286" s="3"/>
      <c r="BF286" s="3"/>
    </row>
    <row r="287" spans="1:58" ht="34.05" customHeight="1">
      <c r="A287" s="63" t="s">
        <v>395</v>
      </c>
      <c r="C287" s="64"/>
      <c r="D287" s="64"/>
      <c r="E287" s="65"/>
      <c r="F287" s="67"/>
      <c r="G287" s="99" t="s">
        <v>3330</v>
      </c>
      <c r="H287" s="64"/>
      <c r="I287" s="68"/>
      <c r="J287" s="69"/>
      <c r="K287" s="69"/>
      <c r="L287" s="68" t="s">
        <v>4214</v>
      </c>
      <c r="M287" s="72"/>
      <c r="N287" s="73">
        <v>2499.75</v>
      </c>
      <c r="O287" s="73">
        <v>5085.77392578125</v>
      </c>
      <c r="P287" s="74"/>
      <c r="Q287" s="75"/>
      <c r="R287" s="75"/>
      <c r="S287" s="85"/>
      <c r="T287" s="48">
        <v>1</v>
      </c>
      <c r="U287" s="48">
        <v>1</v>
      </c>
      <c r="V287" s="49">
        <v>0</v>
      </c>
      <c r="W287" s="49">
        <v>0.000612</v>
      </c>
      <c r="X287" s="49">
        <v>5.6E-05</v>
      </c>
      <c r="Y287" s="49">
        <v>0.769368</v>
      </c>
      <c r="Z287" s="49">
        <v>0.5</v>
      </c>
      <c r="AA287" s="49">
        <v>0</v>
      </c>
      <c r="AB287" s="70">
        <v>287</v>
      </c>
      <c r="AC28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7" s="71"/>
      <c r="AE287" s="77">
        <v>796</v>
      </c>
      <c r="AF287" s="77">
        <v>993</v>
      </c>
      <c r="AG287" s="77">
        <v>28945</v>
      </c>
      <c r="AH287" s="77">
        <v>16656</v>
      </c>
      <c r="AI287" s="77"/>
      <c r="AJ287" s="77" t="s">
        <v>2553</v>
      </c>
      <c r="AK287" s="77" t="s">
        <v>2692</v>
      </c>
      <c r="AL287" s="82" t="s">
        <v>2976</v>
      </c>
      <c r="AM287" s="77"/>
      <c r="AN287" s="79">
        <v>39935.45960648148</v>
      </c>
      <c r="AO287" s="77" t="s">
        <v>3485</v>
      </c>
      <c r="AP287" s="82" t="s">
        <v>3770</v>
      </c>
      <c r="AQ287" s="77" t="s">
        <v>66</v>
      </c>
      <c r="AR287" s="48"/>
      <c r="AS287" s="48"/>
      <c r="AT287" s="48"/>
      <c r="AU287" s="48"/>
      <c r="AV287" s="48" t="s">
        <v>1205</v>
      </c>
      <c r="AW287" s="48" t="s">
        <v>1205</v>
      </c>
      <c r="AX287" s="103" t="s">
        <v>4625</v>
      </c>
      <c r="AY287" s="103" t="s">
        <v>4625</v>
      </c>
      <c r="AZ287" s="103" t="s">
        <v>4880</v>
      </c>
      <c r="BA287" s="103" t="s">
        <v>4880</v>
      </c>
      <c r="BB287" s="2"/>
      <c r="BC287" s="3"/>
      <c r="BD287" s="3"/>
      <c r="BE287" s="3"/>
      <c r="BF287" s="3"/>
    </row>
    <row r="288" spans="1:58" ht="34.05" customHeight="1">
      <c r="A288" s="63" t="s">
        <v>396</v>
      </c>
      <c r="C288" s="64"/>
      <c r="D288" s="64"/>
      <c r="E288" s="65"/>
      <c r="F288" s="67"/>
      <c r="G288" s="99" t="s">
        <v>3078</v>
      </c>
      <c r="H288" s="64"/>
      <c r="I288" s="68"/>
      <c r="J288" s="69"/>
      <c r="K288" s="69"/>
      <c r="L288" s="68" t="s">
        <v>4215</v>
      </c>
      <c r="M288" s="72"/>
      <c r="N288" s="73">
        <v>2640.819580078125</v>
      </c>
      <c r="O288" s="73">
        <v>5394.2431640625</v>
      </c>
      <c r="P288" s="74"/>
      <c r="Q288" s="75"/>
      <c r="R288" s="75"/>
      <c r="S288" s="85"/>
      <c r="T288" s="48">
        <v>0</v>
      </c>
      <c r="U288" s="48">
        <v>2</v>
      </c>
      <c r="V288" s="49">
        <v>0</v>
      </c>
      <c r="W288" s="49">
        <v>0.000612</v>
      </c>
      <c r="X288" s="49">
        <v>5.6E-05</v>
      </c>
      <c r="Y288" s="49">
        <v>0.769368</v>
      </c>
      <c r="Z288" s="49">
        <v>0.5</v>
      </c>
      <c r="AA288" s="49">
        <v>0</v>
      </c>
      <c r="AB288" s="70">
        <v>288</v>
      </c>
      <c r="AC28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8" s="71"/>
      <c r="AE288" s="77">
        <v>14</v>
      </c>
      <c r="AF288" s="77">
        <v>7</v>
      </c>
      <c r="AG288" s="77">
        <v>103</v>
      </c>
      <c r="AH288" s="77">
        <v>1144</v>
      </c>
      <c r="AI288" s="77"/>
      <c r="AJ288" s="77"/>
      <c r="AK288" s="77"/>
      <c r="AL288" s="77"/>
      <c r="AM288" s="77"/>
      <c r="AN288" s="79">
        <v>42422.77512731482</v>
      </c>
      <c r="AO288" s="77" t="s">
        <v>3485</v>
      </c>
      <c r="AP288" s="82" t="s">
        <v>3771</v>
      </c>
      <c r="AQ288" s="77" t="s">
        <v>66</v>
      </c>
      <c r="AR288" s="48"/>
      <c r="AS288" s="48"/>
      <c r="AT288" s="48"/>
      <c r="AU288" s="48"/>
      <c r="AV288" s="48" t="s">
        <v>1205</v>
      </c>
      <c r="AW288" s="48" t="s">
        <v>1205</v>
      </c>
      <c r="AX288" s="103" t="s">
        <v>4626</v>
      </c>
      <c r="AY288" s="103" t="s">
        <v>4626</v>
      </c>
      <c r="AZ288" s="103" t="s">
        <v>4881</v>
      </c>
      <c r="BA288" s="103" t="s">
        <v>4881</v>
      </c>
      <c r="BB288" s="2"/>
      <c r="BC288" s="3"/>
      <c r="BD288" s="3"/>
      <c r="BE288" s="3"/>
      <c r="BF288" s="3"/>
    </row>
    <row r="289" spans="1:58" ht="34.05" customHeight="1">
      <c r="A289" s="63" t="s">
        <v>397</v>
      </c>
      <c r="C289" s="64"/>
      <c r="D289" s="64"/>
      <c r="E289" s="65"/>
      <c r="F289" s="67"/>
      <c r="G289" s="99" t="s">
        <v>3331</v>
      </c>
      <c r="H289" s="64"/>
      <c r="I289" s="68"/>
      <c r="J289" s="69"/>
      <c r="K289" s="69"/>
      <c r="L289" s="68" t="s">
        <v>4216</v>
      </c>
      <c r="M289" s="72"/>
      <c r="N289" s="73">
        <v>1539.2091064453125</v>
      </c>
      <c r="O289" s="73">
        <v>2046.66796875</v>
      </c>
      <c r="P289" s="74"/>
      <c r="Q289" s="75"/>
      <c r="R289" s="75"/>
      <c r="S289" s="85"/>
      <c r="T289" s="48">
        <v>0</v>
      </c>
      <c r="U289" s="48">
        <v>2</v>
      </c>
      <c r="V289" s="49">
        <v>0</v>
      </c>
      <c r="W289" s="49">
        <v>0.000773</v>
      </c>
      <c r="X289" s="49">
        <v>0.003157</v>
      </c>
      <c r="Y289" s="49">
        <v>0.587626</v>
      </c>
      <c r="Z289" s="49">
        <v>1</v>
      </c>
      <c r="AA289" s="49">
        <v>0</v>
      </c>
      <c r="AB289" s="70">
        <v>289</v>
      </c>
      <c r="AC28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89" s="71"/>
      <c r="AE289" s="77">
        <v>416</v>
      </c>
      <c r="AF289" s="77">
        <v>1642</v>
      </c>
      <c r="AG289" s="77">
        <v>3030</v>
      </c>
      <c r="AH289" s="77">
        <v>1708</v>
      </c>
      <c r="AI289" s="77"/>
      <c r="AJ289" s="77" t="s">
        <v>2554</v>
      </c>
      <c r="AK289" s="77" t="s">
        <v>2803</v>
      </c>
      <c r="AL289" s="82" t="s">
        <v>2977</v>
      </c>
      <c r="AM289" s="77"/>
      <c r="AN289" s="79">
        <v>40695.4372337963</v>
      </c>
      <c r="AO289" s="77" t="s">
        <v>3485</v>
      </c>
      <c r="AP289" s="82" t="s">
        <v>3772</v>
      </c>
      <c r="AQ289" s="77" t="s">
        <v>66</v>
      </c>
      <c r="AR289" s="48"/>
      <c r="AS289" s="48"/>
      <c r="AT289" s="48"/>
      <c r="AU289" s="48"/>
      <c r="AV289" s="48" t="s">
        <v>1186</v>
      </c>
      <c r="AW289" s="48" t="s">
        <v>1186</v>
      </c>
      <c r="AX289" s="103" t="s">
        <v>4616</v>
      </c>
      <c r="AY289" s="103" t="s">
        <v>4616</v>
      </c>
      <c r="AZ289" s="103" t="s">
        <v>4872</v>
      </c>
      <c r="BA289" s="103" t="s">
        <v>4872</v>
      </c>
      <c r="BB289" s="2"/>
      <c r="BC289" s="3"/>
      <c r="BD289" s="3"/>
      <c r="BE289" s="3"/>
      <c r="BF289" s="3"/>
    </row>
    <row r="290" spans="1:58" ht="34.05" customHeight="1">
      <c r="A290" s="63" t="s">
        <v>398</v>
      </c>
      <c r="C290" s="64"/>
      <c r="D290" s="64"/>
      <c r="E290" s="65"/>
      <c r="F290" s="67"/>
      <c r="G290" s="99" t="s">
        <v>3332</v>
      </c>
      <c r="H290" s="64"/>
      <c r="I290" s="68"/>
      <c r="J290" s="69"/>
      <c r="K290" s="69"/>
      <c r="L290" s="68" t="s">
        <v>4217</v>
      </c>
      <c r="M290" s="72"/>
      <c r="N290" s="73">
        <v>3300.623291015625</v>
      </c>
      <c r="O290" s="73">
        <v>7462.74169921875</v>
      </c>
      <c r="P290" s="74"/>
      <c r="Q290" s="75"/>
      <c r="R290" s="75"/>
      <c r="S290" s="85"/>
      <c r="T290" s="48">
        <v>0</v>
      </c>
      <c r="U290" s="48">
        <v>1</v>
      </c>
      <c r="V290" s="49">
        <v>0</v>
      </c>
      <c r="W290" s="49">
        <v>0.000708</v>
      </c>
      <c r="X290" s="49">
        <v>7.1E-05</v>
      </c>
      <c r="Y290" s="49">
        <v>0.507226</v>
      </c>
      <c r="Z290" s="49">
        <v>0</v>
      </c>
      <c r="AA290" s="49">
        <v>0</v>
      </c>
      <c r="AB290" s="70">
        <v>290</v>
      </c>
      <c r="AC29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0" s="71"/>
      <c r="AE290" s="77">
        <v>92</v>
      </c>
      <c r="AF290" s="77">
        <v>55</v>
      </c>
      <c r="AG290" s="77">
        <v>1900</v>
      </c>
      <c r="AH290" s="77">
        <v>4937</v>
      </c>
      <c r="AI290" s="77"/>
      <c r="AJ290" s="77"/>
      <c r="AK290" s="77"/>
      <c r="AL290" s="77"/>
      <c r="AM290" s="77"/>
      <c r="AN290" s="79">
        <v>43119.72012731482</v>
      </c>
      <c r="AO290" s="77" t="s">
        <v>3485</v>
      </c>
      <c r="AP290" s="82" t="s">
        <v>3773</v>
      </c>
      <c r="AQ290" s="77" t="s">
        <v>66</v>
      </c>
      <c r="AR290" s="48"/>
      <c r="AS290" s="48"/>
      <c r="AT290" s="48"/>
      <c r="AU290" s="48"/>
      <c r="AV290" s="48"/>
      <c r="AW290" s="48"/>
      <c r="AX290" s="103" t="s">
        <v>4623</v>
      </c>
      <c r="AY290" s="103" t="s">
        <v>4623</v>
      </c>
      <c r="AZ290" s="103" t="s">
        <v>4879</v>
      </c>
      <c r="BA290" s="103" t="s">
        <v>4879</v>
      </c>
      <c r="BB290" s="2"/>
      <c r="BC290" s="3"/>
      <c r="BD290" s="3"/>
      <c r="BE290" s="3"/>
      <c r="BF290" s="3"/>
    </row>
    <row r="291" spans="1:58" ht="34.05" customHeight="1">
      <c r="A291" s="63" t="s">
        <v>399</v>
      </c>
      <c r="C291" s="64"/>
      <c r="D291" s="64"/>
      <c r="E291" s="65"/>
      <c r="F291" s="67"/>
      <c r="G291" s="99" t="s">
        <v>3333</v>
      </c>
      <c r="H291" s="64"/>
      <c r="I291" s="68"/>
      <c r="J291" s="69"/>
      <c r="K291" s="69"/>
      <c r="L291" s="68" t="s">
        <v>4218</v>
      </c>
      <c r="M291" s="72"/>
      <c r="N291" s="73">
        <v>3403.20654296875</v>
      </c>
      <c r="O291" s="73">
        <v>8577.3447265625</v>
      </c>
      <c r="P291" s="74"/>
      <c r="Q291" s="75"/>
      <c r="R291" s="75"/>
      <c r="S291" s="85"/>
      <c r="T291" s="48">
        <v>0</v>
      </c>
      <c r="U291" s="48">
        <v>2</v>
      </c>
      <c r="V291" s="49">
        <v>1008</v>
      </c>
      <c r="W291" s="49">
        <v>0.00071</v>
      </c>
      <c r="X291" s="49">
        <v>7.2E-05</v>
      </c>
      <c r="Y291" s="49">
        <v>0.964645</v>
      </c>
      <c r="Z291" s="49">
        <v>0</v>
      </c>
      <c r="AA291" s="49">
        <v>0</v>
      </c>
      <c r="AB291" s="70">
        <v>291</v>
      </c>
      <c r="AC29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1" s="71"/>
      <c r="AE291" s="77">
        <v>639</v>
      </c>
      <c r="AF291" s="77">
        <v>144</v>
      </c>
      <c r="AG291" s="77">
        <v>3850</v>
      </c>
      <c r="AH291" s="77">
        <v>9085</v>
      </c>
      <c r="AI291" s="77"/>
      <c r="AJ291" s="77" t="s">
        <v>2555</v>
      </c>
      <c r="AK291" s="77" t="s">
        <v>2697</v>
      </c>
      <c r="AL291" s="82" t="s">
        <v>2978</v>
      </c>
      <c r="AM291" s="77"/>
      <c r="AN291" s="79">
        <v>41822.380266203705</v>
      </c>
      <c r="AO291" s="77" t="s">
        <v>3485</v>
      </c>
      <c r="AP291" s="82" t="s">
        <v>3774</v>
      </c>
      <c r="AQ291" s="77" t="s">
        <v>66</v>
      </c>
      <c r="AR291" s="48"/>
      <c r="AS291" s="48"/>
      <c r="AT291" s="48"/>
      <c r="AU291" s="48"/>
      <c r="AV291" s="48"/>
      <c r="AW291" s="48"/>
      <c r="AX291" s="103" t="s">
        <v>4627</v>
      </c>
      <c r="AY291" s="103" t="s">
        <v>4623</v>
      </c>
      <c r="AZ291" s="103" t="s">
        <v>4879</v>
      </c>
      <c r="BA291" s="103" t="s">
        <v>4879</v>
      </c>
      <c r="BB291" s="2"/>
      <c r="BC291" s="3"/>
      <c r="BD291" s="3"/>
      <c r="BE291" s="3"/>
      <c r="BF291" s="3"/>
    </row>
    <row r="292" spans="1:58" ht="34.05" customHeight="1">
      <c r="A292" s="63" t="s">
        <v>400</v>
      </c>
      <c r="C292" s="64"/>
      <c r="D292" s="64"/>
      <c r="E292" s="65"/>
      <c r="F292" s="67"/>
      <c r="G292" s="99" t="s">
        <v>3334</v>
      </c>
      <c r="H292" s="64"/>
      <c r="I292" s="68"/>
      <c r="J292" s="69"/>
      <c r="K292" s="69"/>
      <c r="L292" s="68" t="s">
        <v>4219</v>
      </c>
      <c r="M292" s="72"/>
      <c r="N292" s="73">
        <v>9150.8701171875</v>
      </c>
      <c r="O292" s="73">
        <v>340.875</v>
      </c>
      <c r="P292" s="74"/>
      <c r="Q292" s="75"/>
      <c r="R292" s="75"/>
      <c r="S292" s="85"/>
      <c r="T292" s="48">
        <v>1</v>
      </c>
      <c r="U292" s="48">
        <v>1</v>
      </c>
      <c r="V292" s="49">
        <v>0</v>
      </c>
      <c r="W292" s="49">
        <v>0</v>
      </c>
      <c r="X292" s="49">
        <v>0</v>
      </c>
      <c r="Y292" s="49">
        <v>0.999999</v>
      </c>
      <c r="Z292" s="49">
        <v>0</v>
      </c>
      <c r="AA292" s="49" t="s">
        <v>4380</v>
      </c>
      <c r="AB292" s="70">
        <v>292</v>
      </c>
      <c r="AC29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2" s="71"/>
      <c r="AE292" s="77">
        <v>36</v>
      </c>
      <c r="AF292" s="77">
        <v>70</v>
      </c>
      <c r="AG292" s="77">
        <v>2226</v>
      </c>
      <c r="AH292" s="77">
        <v>7258</v>
      </c>
      <c r="AI292" s="77"/>
      <c r="AJ292" s="77" t="s">
        <v>2556</v>
      </c>
      <c r="AK292" s="77" t="s">
        <v>2705</v>
      </c>
      <c r="AL292" s="82" t="s">
        <v>2979</v>
      </c>
      <c r="AM292" s="77"/>
      <c r="AN292" s="79">
        <v>39995.67056712963</v>
      </c>
      <c r="AO292" s="77" t="s">
        <v>3485</v>
      </c>
      <c r="AP292" s="82" t="s">
        <v>3775</v>
      </c>
      <c r="AQ292" s="77" t="s">
        <v>66</v>
      </c>
      <c r="AR292" s="48" t="s">
        <v>1024</v>
      </c>
      <c r="AS292" s="48" t="s">
        <v>1024</v>
      </c>
      <c r="AT292" s="48" t="s">
        <v>1169</v>
      </c>
      <c r="AU292" s="48" t="s">
        <v>1169</v>
      </c>
      <c r="AV292" s="48" t="s">
        <v>1206</v>
      </c>
      <c r="AW292" s="48" t="s">
        <v>1206</v>
      </c>
      <c r="AX292" s="103" t="s">
        <v>4628</v>
      </c>
      <c r="AY292" s="103" t="s">
        <v>4628</v>
      </c>
      <c r="AZ292" s="103" t="s">
        <v>4882</v>
      </c>
      <c r="BA292" s="103" t="s">
        <v>4882</v>
      </c>
      <c r="BB292" s="2"/>
      <c r="BC292" s="3"/>
      <c r="BD292" s="3"/>
      <c r="BE292" s="3"/>
      <c r="BF292" s="3"/>
    </row>
    <row r="293" spans="1:58" ht="34.05" customHeight="1">
      <c r="A293" s="63" t="s">
        <v>401</v>
      </c>
      <c r="C293" s="64"/>
      <c r="D293" s="64"/>
      <c r="E293" s="65"/>
      <c r="F293" s="67"/>
      <c r="G293" s="99" t="s">
        <v>3335</v>
      </c>
      <c r="H293" s="64"/>
      <c r="I293" s="68"/>
      <c r="J293" s="69"/>
      <c r="K293" s="69"/>
      <c r="L293" s="68" t="s">
        <v>4220</v>
      </c>
      <c r="M293" s="72"/>
      <c r="N293" s="73">
        <v>3470.408935546875</v>
      </c>
      <c r="O293" s="73">
        <v>7753.2939453125</v>
      </c>
      <c r="P293" s="74"/>
      <c r="Q293" s="75"/>
      <c r="R293" s="75"/>
      <c r="S293" s="85"/>
      <c r="T293" s="48">
        <v>0</v>
      </c>
      <c r="U293" s="48">
        <v>1</v>
      </c>
      <c r="V293" s="49">
        <v>0</v>
      </c>
      <c r="W293" s="49">
        <v>0.000708</v>
      </c>
      <c r="X293" s="49">
        <v>7.1E-05</v>
      </c>
      <c r="Y293" s="49">
        <v>0.507226</v>
      </c>
      <c r="Z293" s="49">
        <v>0</v>
      </c>
      <c r="AA293" s="49">
        <v>0</v>
      </c>
      <c r="AB293" s="70">
        <v>293</v>
      </c>
      <c r="AC29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3" s="71"/>
      <c r="AE293" s="77">
        <v>1899</v>
      </c>
      <c r="AF293" s="77">
        <v>1897</v>
      </c>
      <c r="AG293" s="77">
        <v>3880</v>
      </c>
      <c r="AH293" s="77">
        <v>19194</v>
      </c>
      <c r="AI293" s="77"/>
      <c r="AJ293" s="77" t="s">
        <v>2557</v>
      </c>
      <c r="AK293" s="77" t="s">
        <v>2804</v>
      </c>
      <c r="AL293" s="82" t="s">
        <v>2980</v>
      </c>
      <c r="AM293" s="77"/>
      <c r="AN293" s="79">
        <v>41493.5671875</v>
      </c>
      <c r="AO293" s="77" t="s">
        <v>3485</v>
      </c>
      <c r="AP293" s="82" t="s">
        <v>3776</v>
      </c>
      <c r="AQ293" s="77" t="s">
        <v>66</v>
      </c>
      <c r="AR293" s="48"/>
      <c r="AS293" s="48"/>
      <c r="AT293" s="48"/>
      <c r="AU293" s="48"/>
      <c r="AV293" s="48"/>
      <c r="AW293" s="48"/>
      <c r="AX293" s="103" t="s">
        <v>4623</v>
      </c>
      <c r="AY293" s="103" t="s">
        <v>4623</v>
      </c>
      <c r="AZ293" s="103" t="s">
        <v>4879</v>
      </c>
      <c r="BA293" s="103" t="s">
        <v>4879</v>
      </c>
      <c r="BB293" s="2"/>
      <c r="BC293" s="3"/>
      <c r="BD293" s="3"/>
      <c r="BE293" s="3"/>
      <c r="BF293" s="3"/>
    </row>
    <row r="294" spans="1:58" ht="34.05" customHeight="1">
      <c r="A294" s="63" t="s">
        <v>402</v>
      </c>
      <c r="C294" s="64"/>
      <c r="D294" s="64"/>
      <c r="E294" s="65"/>
      <c r="F294" s="67"/>
      <c r="G294" s="99" t="s">
        <v>3336</v>
      </c>
      <c r="H294" s="64"/>
      <c r="I294" s="68"/>
      <c r="J294" s="69"/>
      <c r="K294" s="69"/>
      <c r="L294" s="68" t="s">
        <v>4221</v>
      </c>
      <c r="M294" s="72"/>
      <c r="N294" s="73">
        <v>9148.732421875</v>
      </c>
      <c r="O294" s="73">
        <v>6569.5908203125</v>
      </c>
      <c r="P294" s="74"/>
      <c r="Q294" s="75"/>
      <c r="R294" s="75"/>
      <c r="S294" s="85"/>
      <c r="T294" s="48">
        <v>0</v>
      </c>
      <c r="U294" s="48">
        <v>2</v>
      </c>
      <c r="V294" s="49">
        <v>3936</v>
      </c>
      <c r="W294" s="49">
        <v>0.000716</v>
      </c>
      <c r="X294" s="49">
        <v>7.2E-05</v>
      </c>
      <c r="Y294" s="49">
        <v>0.852179</v>
      </c>
      <c r="Z294" s="49">
        <v>0</v>
      </c>
      <c r="AA294" s="49">
        <v>0</v>
      </c>
      <c r="AB294" s="70">
        <v>294</v>
      </c>
      <c r="AC29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4" s="71"/>
      <c r="AE294" s="77">
        <v>195</v>
      </c>
      <c r="AF294" s="77">
        <v>131</v>
      </c>
      <c r="AG294" s="77">
        <v>1869</v>
      </c>
      <c r="AH294" s="77">
        <v>4423</v>
      </c>
      <c r="AI294" s="77"/>
      <c r="AJ294" s="77" t="s">
        <v>2558</v>
      </c>
      <c r="AK294" s="77" t="s">
        <v>2691</v>
      </c>
      <c r="AL294" s="77"/>
      <c r="AM294" s="77"/>
      <c r="AN294" s="79">
        <v>44178.77925925926</v>
      </c>
      <c r="AO294" s="77" t="s">
        <v>3485</v>
      </c>
      <c r="AP294" s="82" t="s">
        <v>3777</v>
      </c>
      <c r="AQ294" s="77" t="s">
        <v>66</v>
      </c>
      <c r="AR294" s="48"/>
      <c r="AS294" s="48"/>
      <c r="AT294" s="48"/>
      <c r="AU294" s="48"/>
      <c r="AV294" s="48" t="s">
        <v>1206</v>
      </c>
      <c r="AW294" s="48" t="s">
        <v>1206</v>
      </c>
      <c r="AX294" s="103" t="s">
        <v>4629</v>
      </c>
      <c r="AY294" s="103" t="s">
        <v>4731</v>
      </c>
      <c r="AZ294" s="103" t="s">
        <v>4883</v>
      </c>
      <c r="BA294" s="103" t="s">
        <v>4883</v>
      </c>
      <c r="BB294" s="2"/>
      <c r="BC294" s="3"/>
      <c r="BD294" s="3"/>
      <c r="BE294" s="3"/>
      <c r="BF294" s="3"/>
    </row>
    <row r="295" spans="1:58" ht="34.05" customHeight="1">
      <c r="A295" s="63" t="s">
        <v>494</v>
      </c>
      <c r="C295" s="64"/>
      <c r="D295" s="64"/>
      <c r="E295" s="65"/>
      <c r="F295" s="67"/>
      <c r="G295" s="99" t="s">
        <v>3337</v>
      </c>
      <c r="H295" s="64"/>
      <c r="I295" s="68"/>
      <c r="J295" s="69"/>
      <c r="K295" s="69"/>
      <c r="L295" s="68" t="s">
        <v>4222</v>
      </c>
      <c r="M295" s="72"/>
      <c r="N295" s="73">
        <v>9189.0029296875</v>
      </c>
      <c r="O295" s="73">
        <v>7051.6396484375</v>
      </c>
      <c r="P295" s="74"/>
      <c r="Q295" s="75"/>
      <c r="R295" s="75"/>
      <c r="S295" s="85"/>
      <c r="T295" s="48">
        <v>6</v>
      </c>
      <c r="U295" s="48">
        <v>1</v>
      </c>
      <c r="V295" s="49">
        <v>3488</v>
      </c>
      <c r="W295" s="49">
        <v>0.000612</v>
      </c>
      <c r="X295" s="49">
        <v>1.1E-05</v>
      </c>
      <c r="Y295" s="49">
        <v>2.434957</v>
      </c>
      <c r="Z295" s="49">
        <v>0</v>
      </c>
      <c r="AA295" s="49">
        <v>0</v>
      </c>
      <c r="AB295" s="70">
        <v>295</v>
      </c>
      <c r="AC29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5" s="71"/>
      <c r="AE295" s="77">
        <v>316</v>
      </c>
      <c r="AF295" s="77">
        <v>141</v>
      </c>
      <c r="AG295" s="77">
        <v>2406</v>
      </c>
      <c r="AH295" s="77">
        <v>4412</v>
      </c>
      <c r="AI295" s="77"/>
      <c r="AJ295" s="77" t="s">
        <v>2559</v>
      </c>
      <c r="AK295" s="77" t="s">
        <v>2805</v>
      </c>
      <c r="AL295" s="77"/>
      <c r="AM295" s="77"/>
      <c r="AN295" s="79">
        <v>43746.45894675926</v>
      </c>
      <c r="AO295" s="77" t="s">
        <v>3485</v>
      </c>
      <c r="AP295" s="82" t="s">
        <v>3778</v>
      </c>
      <c r="AQ295" s="77" t="s">
        <v>66</v>
      </c>
      <c r="AR295" s="48"/>
      <c r="AS295" s="48"/>
      <c r="AT295" s="48"/>
      <c r="AU295" s="48"/>
      <c r="AV295" s="48" t="s">
        <v>4476</v>
      </c>
      <c r="AW295" s="48" t="s">
        <v>4476</v>
      </c>
      <c r="AX295" s="103" t="s">
        <v>4630</v>
      </c>
      <c r="AY295" s="103" t="s">
        <v>4732</v>
      </c>
      <c r="AZ295" s="103" t="s">
        <v>4884</v>
      </c>
      <c r="BA295" s="103" t="s">
        <v>4884</v>
      </c>
      <c r="BB295" s="2"/>
      <c r="BC295" s="3"/>
      <c r="BD295" s="3"/>
      <c r="BE295" s="3"/>
      <c r="BF295" s="3"/>
    </row>
    <row r="296" spans="1:58" ht="34.05" customHeight="1">
      <c r="A296" s="63" t="s">
        <v>403</v>
      </c>
      <c r="C296" s="64"/>
      <c r="D296" s="64"/>
      <c r="E296" s="65"/>
      <c r="F296" s="67"/>
      <c r="G296" s="99" t="s">
        <v>3338</v>
      </c>
      <c r="H296" s="64"/>
      <c r="I296" s="68"/>
      <c r="J296" s="69"/>
      <c r="K296" s="69"/>
      <c r="L296" s="68" t="s">
        <v>4223</v>
      </c>
      <c r="M296" s="72"/>
      <c r="N296" s="73">
        <v>3563.83203125</v>
      </c>
      <c r="O296" s="73">
        <v>7526.55029296875</v>
      </c>
      <c r="P296" s="74"/>
      <c r="Q296" s="75"/>
      <c r="R296" s="75"/>
      <c r="S296" s="85"/>
      <c r="T296" s="48">
        <v>0</v>
      </c>
      <c r="U296" s="48">
        <v>1</v>
      </c>
      <c r="V296" s="49">
        <v>0</v>
      </c>
      <c r="W296" s="49">
        <v>0.000708</v>
      </c>
      <c r="X296" s="49">
        <v>7.1E-05</v>
      </c>
      <c r="Y296" s="49">
        <v>0.507226</v>
      </c>
      <c r="Z296" s="49">
        <v>0</v>
      </c>
      <c r="AA296" s="49">
        <v>0</v>
      </c>
      <c r="AB296" s="70">
        <v>296</v>
      </c>
      <c r="AC29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6" s="71"/>
      <c r="AE296" s="77">
        <v>767</v>
      </c>
      <c r="AF296" s="77">
        <v>192</v>
      </c>
      <c r="AG296" s="77">
        <v>12399</v>
      </c>
      <c r="AH296" s="77">
        <v>54001</v>
      </c>
      <c r="AI296" s="77"/>
      <c r="AJ296" s="77" t="s">
        <v>2560</v>
      </c>
      <c r="AK296" s="77" t="s">
        <v>2806</v>
      </c>
      <c r="AL296" s="82" t="s">
        <v>2981</v>
      </c>
      <c r="AM296" s="77"/>
      <c r="AN296" s="79">
        <v>39880.66689814815</v>
      </c>
      <c r="AO296" s="77" t="s">
        <v>3485</v>
      </c>
      <c r="AP296" s="82" t="s">
        <v>3779</v>
      </c>
      <c r="AQ296" s="77" t="s">
        <v>66</v>
      </c>
      <c r="AR296" s="48"/>
      <c r="AS296" s="48"/>
      <c r="AT296" s="48"/>
      <c r="AU296" s="48"/>
      <c r="AV296" s="48"/>
      <c r="AW296" s="48"/>
      <c r="AX296" s="103" t="s">
        <v>4623</v>
      </c>
      <c r="AY296" s="103" t="s">
        <v>4623</v>
      </c>
      <c r="AZ296" s="103" t="s">
        <v>4879</v>
      </c>
      <c r="BA296" s="103" t="s">
        <v>4879</v>
      </c>
      <c r="BB296" s="2"/>
      <c r="BC296" s="3"/>
      <c r="BD296" s="3"/>
      <c r="BE296" s="3"/>
      <c r="BF296" s="3"/>
    </row>
    <row r="297" spans="1:58" ht="34.05" customHeight="1">
      <c r="A297" s="63" t="s">
        <v>404</v>
      </c>
      <c r="C297" s="64"/>
      <c r="D297" s="64"/>
      <c r="E297" s="65"/>
      <c r="F297" s="67"/>
      <c r="G297" s="99" t="s">
        <v>3339</v>
      </c>
      <c r="H297" s="64"/>
      <c r="I297" s="68"/>
      <c r="J297" s="69"/>
      <c r="K297" s="69"/>
      <c r="L297" s="68" t="s">
        <v>4224</v>
      </c>
      <c r="M297" s="72"/>
      <c r="N297" s="73">
        <v>9497.912109375</v>
      </c>
      <c r="O297" s="73">
        <v>6679.015625</v>
      </c>
      <c r="P297" s="74"/>
      <c r="Q297" s="75"/>
      <c r="R297" s="75"/>
      <c r="S297" s="85"/>
      <c r="T297" s="48">
        <v>0</v>
      </c>
      <c r="U297" s="48">
        <v>1</v>
      </c>
      <c r="V297" s="49">
        <v>0</v>
      </c>
      <c r="W297" s="49">
        <v>0.00053</v>
      </c>
      <c r="X297" s="49">
        <v>1E-06</v>
      </c>
      <c r="Y297" s="49">
        <v>0.494952</v>
      </c>
      <c r="Z297" s="49">
        <v>0</v>
      </c>
      <c r="AA297" s="49">
        <v>0</v>
      </c>
      <c r="AB297" s="70">
        <v>297</v>
      </c>
      <c r="AC29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7" s="71"/>
      <c r="AE297" s="77">
        <v>400</v>
      </c>
      <c r="AF297" s="77">
        <v>147</v>
      </c>
      <c r="AG297" s="77">
        <v>1006</v>
      </c>
      <c r="AH297" s="77">
        <v>24735</v>
      </c>
      <c r="AI297" s="77"/>
      <c r="AJ297" s="77" t="s">
        <v>2561</v>
      </c>
      <c r="AK297" s="77"/>
      <c r="AL297" s="77"/>
      <c r="AM297" s="77"/>
      <c r="AN297" s="79">
        <v>44175.614594907405</v>
      </c>
      <c r="AO297" s="77" t="s">
        <v>3485</v>
      </c>
      <c r="AP297" s="82" t="s">
        <v>3780</v>
      </c>
      <c r="AQ297" s="77" t="s">
        <v>66</v>
      </c>
      <c r="AR297" s="48"/>
      <c r="AS297" s="48"/>
      <c r="AT297" s="48"/>
      <c r="AU297" s="48"/>
      <c r="AV297" s="48" t="s">
        <v>1206</v>
      </c>
      <c r="AW297" s="48" t="s">
        <v>1206</v>
      </c>
      <c r="AX297" s="103" t="s">
        <v>4631</v>
      </c>
      <c r="AY297" s="103" t="s">
        <v>4631</v>
      </c>
      <c r="AZ297" s="103" t="s">
        <v>4883</v>
      </c>
      <c r="BA297" s="103" t="s">
        <v>4883</v>
      </c>
      <c r="BB297" s="2"/>
      <c r="BC297" s="3"/>
      <c r="BD297" s="3"/>
      <c r="BE297" s="3"/>
      <c r="BF297" s="3"/>
    </row>
    <row r="298" spans="1:58" ht="34.05" customHeight="1">
      <c r="A298" s="63" t="s">
        <v>405</v>
      </c>
      <c r="C298" s="64"/>
      <c r="D298" s="64"/>
      <c r="E298" s="65"/>
      <c r="F298" s="67"/>
      <c r="G298" s="99" t="s">
        <v>3340</v>
      </c>
      <c r="H298" s="64"/>
      <c r="I298" s="68"/>
      <c r="J298" s="69"/>
      <c r="K298" s="69"/>
      <c r="L298" s="68" t="s">
        <v>4225</v>
      </c>
      <c r="M298" s="72"/>
      <c r="N298" s="73">
        <v>3383.775634765625</v>
      </c>
      <c r="O298" s="73">
        <v>7991.2587890625</v>
      </c>
      <c r="P298" s="74"/>
      <c r="Q298" s="75"/>
      <c r="R298" s="75"/>
      <c r="S298" s="85"/>
      <c r="T298" s="48">
        <v>0</v>
      </c>
      <c r="U298" s="48">
        <v>1</v>
      </c>
      <c r="V298" s="49">
        <v>0</v>
      </c>
      <c r="W298" s="49">
        <v>0.000708</v>
      </c>
      <c r="X298" s="49">
        <v>7.1E-05</v>
      </c>
      <c r="Y298" s="49">
        <v>0.507226</v>
      </c>
      <c r="Z298" s="49">
        <v>0</v>
      </c>
      <c r="AA298" s="49">
        <v>0</v>
      </c>
      <c r="AB298" s="70">
        <v>298</v>
      </c>
      <c r="AC29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8" s="71"/>
      <c r="AE298" s="77">
        <v>465</v>
      </c>
      <c r="AF298" s="77">
        <v>39</v>
      </c>
      <c r="AG298" s="77">
        <v>1678</v>
      </c>
      <c r="AH298" s="77">
        <v>31065</v>
      </c>
      <c r="AI298" s="77"/>
      <c r="AJ298" s="77"/>
      <c r="AK298" s="77" t="s">
        <v>2807</v>
      </c>
      <c r="AL298" s="77"/>
      <c r="AM298" s="77"/>
      <c r="AN298" s="79">
        <v>42758.77303240741</v>
      </c>
      <c r="AO298" s="77" t="s">
        <v>3485</v>
      </c>
      <c r="AP298" s="82" t="s">
        <v>3781</v>
      </c>
      <c r="AQ298" s="77" t="s">
        <v>66</v>
      </c>
      <c r="AR298" s="48"/>
      <c r="AS298" s="48"/>
      <c r="AT298" s="48"/>
      <c r="AU298" s="48"/>
      <c r="AV298" s="48"/>
      <c r="AW298" s="48"/>
      <c r="AX298" s="103" t="s">
        <v>4623</v>
      </c>
      <c r="AY298" s="103" t="s">
        <v>4623</v>
      </c>
      <c r="AZ298" s="103" t="s">
        <v>4879</v>
      </c>
      <c r="BA298" s="103" t="s">
        <v>4879</v>
      </c>
      <c r="BB298" s="2"/>
      <c r="BC298" s="3"/>
      <c r="BD298" s="3"/>
      <c r="BE298" s="3"/>
      <c r="BF298" s="3"/>
    </row>
    <row r="299" spans="1:58" ht="34.05" customHeight="1">
      <c r="A299" s="63" t="s">
        <v>406</v>
      </c>
      <c r="C299" s="64"/>
      <c r="D299" s="64"/>
      <c r="E299" s="65"/>
      <c r="F299" s="67"/>
      <c r="G299" s="99" t="s">
        <v>3341</v>
      </c>
      <c r="H299" s="64"/>
      <c r="I299" s="68"/>
      <c r="J299" s="69"/>
      <c r="K299" s="69"/>
      <c r="L299" s="68" t="s">
        <v>4226</v>
      </c>
      <c r="M299" s="72"/>
      <c r="N299" s="73">
        <v>8831.5205078125</v>
      </c>
      <c r="O299" s="73">
        <v>6837.25732421875</v>
      </c>
      <c r="P299" s="74"/>
      <c r="Q299" s="75"/>
      <c r="R299" s="75"/>
      <c r="S299" s="85"/>
      <c r="T299" s="48">
        <v>0</v>
      </c>
      <c r="U299" s="48">
        <v>1</v>
      </c>
      <c r="V299" s="49">
        <v>0</v>
      </c>
      <c r="W299" s="49">
        <v>0.00053</v>
      </c>
      <c r="X299" s="49">
        <v>1E-06</v>
      </c>
      <c r="Y299" s="49">
        <v>0.494952</v>
      </c>
      <c r="Z299" s="49">
        <v>0</v>
      </c>
      <c r="AA299" s="49">
        <v>0</v>
      </c>
      <c r="AB299" s="70">
        <v>299</v>
      </c>
      <c r="AC29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299" s="71"/>
      <c r="AE299" s="77">
        <v>73</v>
      </c>
      <c r="AF299" s="77">
        <v>32</v>
      </c>
      <c r="AG299" s="77">
        <v>446</v>
      </c>
      <c r="AH299" s="77">
        <v>3330</v>
      </c>
      <c r="AI299" s="77"/>
      <c r="AJ299" s="77" t="s">
        <v>2562</v>
      </c>
      <c r="AK299" s="77" t="s">
        <v>2692</v>
      </c>
      <c r="AL299" s="77"/>
      <c r="AM299" s="77"/>
      <c r="AN299" s="79">
        <v>43848.458032407405</v>
      </c>
      <c r="AO299" s="77" t="s">
        <v>3485</v>
      </c>
      <c r="AP299" s="82" t="s">
        <v>3782</v>
      </c>
      <c r="AQ299" s="77" t="s">
        <v>66</v>
      </c>
      <c r="AR299" s="48"/>
      <c r="AS299" s="48"/>
      <c r="AT299" s="48"/>
      <c r="AU299" s="48"/>
      <c r="AV299" s="48" t="s">
        <v>1206</v>
      </c>
      <c r="AW299" s="48" t="s">
        <v>1206</v>
      </c>
      <c r="AX299" s="103" t="s">
        <v>4631</v>
      </c>
      <c r="AY299" s="103" t="s">
        <v>4631</v>
      </c>
      <c r="AZ299" s="103" t="s">
        <v>4883</v>
      </c>
      <c r="BA299" s="103" t="s">
        <v>4883</v>
      </c>
      <c r="BB299" s="2"/>
      <c r="BC299" s="3"/>
      <c r="BD299" s="3"/>
      <c r="BE299" s="3"/>
      <c r="BF299" s="3"/>
    </row>
    <row r="300" spans="1:58" ht="34.05" customHeight="1">
      <c r="A300" s="63" t="s">
        <v>407</v>
      </c>
      <c r="C300" s="64"/>
      <c r="D300" s="64"/>
      <c r="E300" s="65"/>
      <c r="F300" s="67"/>
      <c r="G300" s="99" t="s">
        <v>3342</v>
      </c>
      <c r="H300" s="64"/>
      <c r="I300" s="68"/>
      <c r="J300" s="69"/>
      <c r="K300" s="69"/>
      <c r="L300" s="68" t="s">
        <v>4227</v>
      </c>
      <c r="M300" s="72"/>
      <c r="N300" s="73">
        <v>8793.763671875</v>
      </c>
      <c r="O300" s="73">
        <v>7273.11669921875</v>
      </c>
      <c r="P300" s="74"/>
      <c r="Q300" s="75"/>
      <c r="R300" s="75"/>
      <c r="S300" s="85"/>
      <c r="T300" s="48">
        <v>0</v>
      </c>
      <c r="U300" s="48">
        <v>1</v>
      </c>
      <c r="V300" s="49">
        <v>0</v>
      </c>
      <c r="W300" s="49">
        <v>0.00053</v>
      </c>
      <c r="X300" s="49">
        <v>1E-06</v>
      </c>
      <c r="Y300" s="49">
        <v>0.494952</v>
      </c>
      <c r="Z300" s="49">
        <v>0</v>
      </c>
      <c r="AA300" s="49">
        <v>0</v>
      </c>
      <c r="AB300" s="70">
        <v>300</v>
      </c>
      <c r="AC30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0" s="71"/>
      <c r="AE300" s="77">
        <v>3251</v>
      </c>
      <c r="AF300" s="77">
        <v>2596</v>
      </c>
      <c r="AG300" s="77">
        <v>29607</v>
      </c>
      <c r="AH300" s="77">
        <v>14732</v>
      </c>
      <c r="AI300" s="77"/>
      <c r="AJ300" s="77" t="s">
        <v>2563</v>
      </c>
      <c r="AK300" s="77" t="s">
        <v>2779</v>
      </c>
      <c r="AL300" s="82" t="s">
        <v>2982</v>
      </c>
      <c r="AM300" s="77"/>
      <c r="AN300" s="79">
        <v>39796.460497685184</v>
      </c>
      <c r="AO300" s="77" t="s">
        <v>3485</v>
      </c>
      <c r="AP300" s="82" t="s">
        <v>3783</v>
      </c>
      <c r="AQ300" s="77" t="s">
        <v>66</v>
      </c>
      <c r="AR300" s="48"/>
      <c r="AS300" s="48"/>
      <c r="AT300" s="48"/>
      <c r="AU300" s="48"/>
      <c r="AV300" s="48" t="s">
        <v>1206</v>
      </c>
      <c r="AW300" s="48" t="s">
        <v>1206</v>
      </c>
      <c r="AX300" s="103" t="s">
        <v>4631</v>
      </c>
      <c r="AY300" s="103" t="s">
        <v>4631</v>
      </c>
      <c r="AZ300" s="103" t="s">
        <v>4883</v>
      </c>
      <c r="BA300" s="103" t="s">
        <v>4883</v>
      </c>
      <c r="BB300" s="2"/>
      <c r="BC300" s="3"/>
      <c r="BD300" s="3"/>
      <c r="BE300" s="3"/>
      <c r="BF300" s="3"/>
    </row>
    <row r="301" spans="1:58" ht="34.05" customHeight="1">
      <c r="A301" s="63" t="s">
        <v>408</v>
      </c>
      <c r="C301" s="64"/>
      <c r="D301" s="64"/>
      <c r="E301" s="65"/>
      <c r="F301" s="67"/>
      <c r="G301" s="99" t="s">
        <v>3343</v>
      </c>
      <c r="H301" s="64"/>
      <c r="I301" s="68"/>
      <c r="J301" s="69"/>
      <c r="K301" s="69"/>
      <c r="L301" s="68" t="s">
        <v>4228</v>
      </c>
      <c r="M301" s="72"/>
      <c r="N301" s="73">
        <v>3821.830810546875</v>
      </c>
      <c r="O301" s="73">
        <v>346.99871826171875</v>
      </c>
      <c r="P301" s="74"/>
      <c r="Q301" s="75"/>
      <c r="R301" s="75"/>
      <c r="S301" s="85"/>
      <c r="T301" s="48">
        <v>0</v>
      </c>
      <c r="U301" s="48">
        <v>2</v>
      </c>
      <c r="V301" s="49">
        <v>506</v>
      </c>
      <c r="W301" s="49">
        <v>0.000587</v>
      </c>
      <c r="X301" s="49">
        <v>8.4E-05</v>
      </c>
      <c r="Y301" s="49">
        <v>0.957894</v>
      </c>
      <c r="Z301" s="49">
        <v>0</v>
      </c>
      <c r="AA301" s="49">
        <v>0</v>
      </c>
      <c r="AB301" s="70">
        <v>301</v>
      </c>
      <c r="AC30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1" s="71"/>
      <c r="AE301" s="77">
        <v>674</v>
      </c>
      <c r="AF301" s="77">
        <v>128</v>
      </c>
      <c r="AG301" s="77">
        <v>775</v>
      </c>
      <c r="AH301" s="77">
        <v>1273</v>
      </c>
      <c r="AI301" s="77"/>
      <c r="AJ301" s="77" t="s">
        <v>2564</v>
      </c>
      <c r="AK301" s="77" t="s">
        <v>2808</v>
      </c>
      <c r="AL301" s="77"/>
      <c r="AM301" s="77"/>
      <c r="AN301" s="79">
        <v>40013.412407407406</v>
      </c>
      <c r="AO301" s="77" t="s">
        <v>3485</v>
      </c>
      <c r="AP301" s="82" t="s">
        <v>3784</v>
      </c>
      <c r="AQ301" s="77" t="s">
        <v>66</v>
      </c>
      <c r="AR301" s="48"/>
      <c r="AS301" s="48"/>
      <c r="AT301" s="48"/>
      <c r="AU301" s="48"/>
      <c r="AV301" s="48" t="s">
        <v>1194</v>
      </c>
      <c r="AW301" s="48" t="s">
        <v>1194</v>
      </c>
      <c r="AX301" s="103" t="s">
        <v>4632</v>
      </c>
      <c r="AY301" s="103" t="s">
        <v>4632</v>
      </c>
      <c r="AZ301" s="103" t="s">
        <v>4885</v>
      </c>
      <c r="BA301" s="103" t="s">
        <v>4885</v>
      </c>
      <c r="BB301" s="2"/>
      <c r="BC301" s="3"/>
      <c r="BD301" s="3"/>
      <c r="BE301" s="3"/>
      <c r="BF301" s="3"/>
    </row>
    <row r="302" spans="1:58" ht="34.05" customHeight="1">
      <c r="A302" s="63" t="s">
        <v>581</v>
      </c>
      <c r="C302" s="64"/>
      <c r="D302" s="64"/>
      <c r="E302" s="65"/>
      <c r="F302" s="67"/>
      <c r="G302" s="99" t="s">
        <v>3344</v>
      </c>
      <c r="H302" s="64"/>
      <c r="I302" s="68"/>
      <c r="J302" s="69"/>
      <c r="K302" s="69"/>
      <c r="L302" s="68" t="s">
        <v>4229</v>
      </c>
      <c r="M302" s="72"/>
      <c r="N302" s="73">
        <v>4225.76806640625</v>
      </c>
      <c r="O302" s="73">
        <v>247.90908813476562</v>
      </c>
      <c r="P302" s="74"/>
      <c r="Q302" s="75"/>
      <c r="R302" s="75"/>
      <c r="S302" s="85"/>
      <c r="T302" s="48">
        <v>1</v>
      </c>
      <c r="U302" s="48">
        <v>0</v>
      </c>
      <c r="V302" s="49">
        <v>0</v>
      </c>
      <c r="W302" s="49">
        <v>0.000511</v>
      </c>
      <c r="X302" s="49">
        <v>1E-05</v>
      </c>
      <c r="Y302" s="49">
        <v>0.557105</v>
      </c>
      <c r="Z302" s="49">
        <v>0</v>
      </c>
      <c r="AA302" s="49">
        <v>0</v>
      </c>
      <c r="AB302" s="70">
        <v>302</v>
      </c>
      <c r="AC30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2" s="71"/>
      <c r="AE302" s="77">
        <v>1229</v>
      </c>
      <c r="AF302" s="77">
        <v>1187</v>
      </c>
      <c r="AG302" s="77">
        <v>7634</v>
      </c>
      <c r="AH302" s="77">
        <v>7609</v>
      </c>
      <c r="AI302" s="77"/>
      <c r="AJ302" s="77" t="s">
        <v>2565</v>
      </c>
      <c r="AK302" s="77" t="s">
        <v>2809</v>
      </c>
      <c r="AL302" s="82" t="s">
        <v>2983</v>
      </c>
      <c r="AM302" s="77"/>
      <c r="AN302" s="79">
        <v>42555.85711805556</v>
      </c>
      <c r="AO302" s="77" t="s">
        <v>3485</v>
      </c>
      <c r="AP302" s="82" t="s">
        <v>3785</v>
      </c>
      <c r="AQ302" s="77" t="s">
        <v>65</v>
      </c>
      <c r="AR302" s="48"/>
      <c r="AS302" s="48"/>
      <c r="AT302" s="48"/>
      <c r="AU302" s="48"/>
      <c r="AV302" s="48"/>
      <c r="AW302" s="48"/>
      <c r="AX302" s="48"/>
      <c r="AY302" s="48"/>
      <c r="AZ302" s="48"/>
      <c r="BA302" s="48"/>
      <c r="BB302" s="2"/>
      <c r="BC302" s="3"/>
      <c r="BD302" s="3"/>
      <c r="BE302" s="3"/>
      <c r="BF302" s="3"/>
    </row>
    <row r="303" spans="1:58" ht="34.05" customHeight="1">
      <c r="A303" s="63" t="s">
        <v>409</v>
      </c>
      <c r="C303" s="64"/>
      <c r="D303" s="64"/>
      <c r="E303" s="65"/>
      <c r="F303" s="67"/>
      <c r="G303" s="99" t="s">
        <v>3345</v>
      </c>
      <c r="H303" s="64"/>
      <c r="I303" s="68"/>
      <c r="J303" s="69"/>
      <c r="K303" s="69"/>
      <c r="L303" s="68" t="s">
        <v>4230</v>
      </c>
      <c r="M303" s="72"/>
      <c r="N303" s="73">
        <v>8317.6201171875</v>
      </c>
      <c r="O303" s="73">
        <v>3821.931884765625</v>
      </c>
      <c r="P303" s="74"/>
      <c r="Q303" s="75"/>
      <c r="R303" s="75"/>
      <c r="S303" s="85"/>
      <c r="T303" s="48">
        <v>2</v>
      </c>
      <c r="U303" s="48">
        <v>1</v>
      </c>
      <c r="V303" s="49">
        <v>0</v>
      </c>
      <c r="W303" s="49">
        <v>1</v>
      </c>
      <c r="X303" s="49">
        <v>0</v>
      </c>
      <c r="Y303" s="49">
        <v>1.298244</v>
      </c>
      <c r="Z303" s="49">
        <v>0</v>
      </c>
      <c r="AA303" s="49">
        <v>0</v>
      </c>
      <c r="AB303" s="70">
        <v>303</v>
      </c>
      <c r="AC30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3" s="71"/>
      <c r="AE303" s="77">
        <v>277</v>
      </c>
      <c r="AF303" s="77">
        <v>176</v>
      </c>
      <c r="AG303" s="77">
        <v>1557</v>
      </c>
      <c r="AH303" s="77">
        <v>2604</v>
      </c>
      <c r="AI303" s="77"/>
      <c r="AJ303" s="77" t="s">
        <v>2566</v>
      </c>
      <c r="AK303" s="77" t="s">
        <v>2810</v>
      </c>
      <c r="AL303" s="77"/>
      <c r="AM303" s="77"/>
      <c r="AN303" s="79">
        <v>41634.79578703704</v>
      </c>
      <c r="AO303" s="77" t="s">
        <v>3485</v>
      </c>
      <c r="AP303" s="82" t="s">
        <v>3786</v>
      </c>
      <c r="AQ303" s="77" t="s">
        <v>66</v>
      </c>
      <c r="AR303" s="48" t="s">
        <v>1025</v>
      </c>
      <c r="AS303" s="48" t="s">
        <v>1025</v>
      </c>
      <c r="AT303" s="48" t="s">
        <v>1169</v>
      </c>
      <c r="AU303" s="48" t="s">
        <v>1169</v>
      </c>
      <c r="AV303" s="48"/>
      <c r="AW303" s="48"/>
      <c r="AX303" s="103" t="s">
        <v>4633</v>
      </c>
      <c r="AY303" s="103" t="s">
        <v>4633</v>
      </c>
      <c r="AZ303" s="103" t="s">
        <v>4886</v>
      </c>
      <c r="BA303" s="103" t="s">
        <v>4886</v>
      </c>
      <c r="BB303" s="2"/>
      <c r="BC303" s="3"/>
      <c r="BD303" s="3"/>
      <c r="BE303" s="3"/>
      <c r="BF303" s="3"/>
    </row>
    <row r="304" spans="1:58" ht="34.05" customHeight="1">
      <c r="A304" s="63" t="s">
        <v>410</v>
      </c>
      <c r="C304" s="64"/>
      <c r="D304" s="64"/>
      <c r="E304" s="65"/>
      <c r="F304" s="67"/>
      <c r="G304" s="99" t="s">
        <v>3346</v>
      </c>
      <c r="H304" s="64"/>
      <c r="I304" s="68"/>
      <c r="J304" s="69"/>
      <c r="K304" s="69"/>
      <c r="L304" s="68" t="s">
        <v>4231</v>
      </c>
      <c r="M304" s="72"/>
      <c r="N304" s="73">
        <v>7737.3212890625</v>
      </c>
      <c r="O304" s="73">
        <v>3491.386474609375</v>
      </c>
      <c r="P304" s="74"/>
      <c r="Q304" s="75"/>
      <c r="R304" s="75"/>
      <c r="S304" s="85"/>
      <c r="T304" s="48">
        <v>0</v>
      </c>
      <c r="U304" s="48">
        <v>1</v>
      </c>
      <c r="V304" s="49">
        <v>0</v>
      </c>
      <c r="W304" s="49">
        <v>1</v>
      </c>
      <c r="X304" s="49">
        <v>0</v>
      </c>
      <c r="Y304" s="49">
        <v>0.701754</v>
      </c>
      <c r="Z304" s="49">
        <v>0</v>
      </c>
      <c r="AA304" s="49">
        <v>0</v>
      </c>
      <c r="AB304" s="70">
        <v>304</v>
      </c>
      <c r="AC30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4" s="71"/>
      <c r="AE304" s="77">
        <v>219</v>
      </c>
      <c r="AF304" s="77">
        <v>109</v>
      </c>
      <c r="AG304" s="77">
        <v>4954</v>
      </c>
      <c r="AH304" s="77">
        <v>5569</v>
      </c>
      <c r="AI304" s="77"/>
      <c r="AJ304" s="77" t="s">
        <v>2567</v>
      </c>
      <c r="AK304" s="77"/>
      <c r="AL304" s="77"/>
      <c r="AM304" s="77"/>
      <c r="AN304" s="79">
        <v>44178.40388888889</v>
      </c>
      <c r="AO304" s="77" t="s">
        <v>3485</v>
      </c>
      <c r="AP304" s="82" t="s">
        <v>3787</v>
      </c>
      <c r="AQ304" s="77" t="s">
        <v>66</v>
      </c>
      <c r="AR304" s="48"/>
      <c r="AS304" s="48"/>
      <c r="AT304" s="48"/>
      <c r="AU304" s="48"/>
      <c r="AV304" s="48"/>
      <c r="AW304" s="48"/>
      <c r="AX304" s="103" t="s">
        <v>4634</v>
      </c>
      <c r="AY304" s="103" t="s">
        <v>4634</v>
      </c>
      <c r="AZ304" s="103" t="s">
        <v>4887</v>
      </c>
      <c r="BA304" s="103" t="s">
        <v>4887</v>
      </c>
      <c r="BB304" s="2"/>
      <c r="BC304" s="3"/>
      <c r="BD304" s="3"/>
      <c r="BE304" s="3"/>
      <c r="BF304" s="3"/>
    </row>
    <row r="305" spans="1:58" ht="34.05" customHeight="1">
      <c r="A305" s="63" t="s">
        <v>411</v>
      </c>
      <c r="C305" s="64"/>
      <c r="D305" s="64"/>
      <c r="E305" s="65"/>
      <c r="F305" s="67"/>
      <c r="G305" s="99" t="s">
        <v>3347</v>
      </c>
      <c r="H305" s="64"/>
      <c r="I305" s="68"/>
      <c r="J305" s="69"/>
      <c r="K305" s="69"/>
      <c r="L305" s="68" t="s">
        <v>4232</v>
      </c>
      <c r="M305" s="72"/>
      <c r="N305" s="73">
        <v>8258.1025390625</v>
      </c>
      <c r="O305" s="73">
        <v>909</v>
      </c>
      <c r="P305" s="74"/>
      <c r="Q305" s="75"/>
      <c r="R305" s="75"/>
      <c r="S305" s="85"/>
      <c r="T305" s="48">
        <v>1</v>
      </c>
      <c r="U305" s="48">
        <v>1</v>
      </c>
      <c r="V305" s="49">
        <v>0</v>
      </c>
      <c r="W305" s="49">
        <v>0</v>
      </c>
      <c r="X305" s="49">
        <v>0</v>
      </c>
      <c r="Y305" s="49">
        <v>0.999999</v>
      </c>
      <c r="Z305" s="49">
        <v>0</v>
      </c>
      <c r="AA305" s="49" t="s">
        <v>4380</v>
      </c>
      <c r="AB305" s="70">
        <v>305</v>
      </c>
      <c r="AC30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5" s="71"/>
      <c r="AE305" s="77">
        <v>126</v>
      </c>
      <c r="AF305" s="77">
        <v>11</v>
      </c>
      <c r="AG305" s="77">
        <v>606</v>
      </c>
      <c r="AH305" s="77">
        <v>2018</v>
      </c>
      <c r="AI305" s="77"/>
      <c r="AJ305" s="77" t="s">
        <v>2568</v>
      </c>
      <c r="AK305" s="77" t="s">
        <v>2811</v>
      </c>
      <c r="AL305" s="77"/>
      <c r="AM305" s="77"/>
      <c r="AN305" s="79">
        <v>43997.653032407405</v>
      </c>
      <c r="AO305" s="77" t="s">
        <v>3485</v>
      </c>
      <c r="AP305" s="82" t="s">
        <v>3788</v>
      </c>
      <c r="AQ305" s="77" t="s">
        <v>66</v>
      </c>
      <c r="AR305" s="48" t="s">
        <v>1026</v>
      </c>
      <c r="AS305" s="48" t="s">
        <v>1026</v>
      </c>
      <c r="AT305" s="48" t="s">
        <v>1169</v>
      </c>
      <c r="AU305" s="48" t="s">
        <v>1169</v>
      </c>
      <c r="AV305" s="48" t="s">
        <v>1207</v>
      </c>
      <c r="AW305" s="48" t="s">
        <v>1207</v>
      </c>
      <c r="AX305" s="103" t="s">
        <v>4635</v>
      </c>
      <c r="AY305" s="103" t="s">
        <v>4635</v>
      </c>
      <c r="AZ305" s="103" t="s">
        <v>4888</v>
      </c>
      <c r="BA305" s="103" t="s">
        <v>4888</v>
      </c>
      <c r="BB305" s="2"/>
      <c r="BC305" s="3"/>
      <c r="BD305" s="3"/>
      <c r="BE305" s="3"/>
      <c r="BF305" s="3"/>
    </row>
    <row r="306" spans="1:58" ht="34.05" customHeight="1">
      <c r="A306" s="63" t="s">
        <v>582</v>
      </c>
      <c r="C306" s="64"/>
      <c r="D306" s="64"/>
      <c r="E306" s="65"/>
      <c r="F306" s="67"/>
      <c r="G306" s="99" t="s">
        <v>3348</v>
      </c>
      <c r="H306" s="64"/>
      <c r="I306" s="68"/>
      <c r="J306" s="69"/>
      <c r="K306" s="69"/>
      <c r="L306" s="68" t="s">
        <v>4233</v>
      </c>
      <c r="M306" s="72"/>
      <c r="N306" s="73">
        <v>2878.65771484375</v>
      </c>
      <c r="O306" s="73">
        <v>1856.6651611328125</v>
      </c>
      <c r="P306" s="74"/>
      <c r="Q306" s="75"/>
      <c r="R306" s="75"/>
      <c r="S306" s="85"/>
      <c r="T306" s="48">
        <v>2</v>
      </c>
      <c r="U306" s="48">
        <v>0</v>
      </c>
      <c r="V306" s="49">
        <v>506</v>
      </c>
      <c r="W306" s="49">
        <v>0.000782</v>
      </c>
      <c r="X306" s="49">
        <v>0.000271</v>
      </c>
      <c r="Y306" s="49">
        <v>0.867477</v>
      </c>
      <c r="Z306" s="49">
        <v>0</v>
      </c>
      <c r="AA306" s="49">
        <v>0</v>
      </c>
      <c r="AB306" s="70">
        <v>306</v>
      </c>
      <c r="AC30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6" s="71"/>
      <c r="AE306" s="77">
        <v>671</v>
      </c>
      <c r="AF306" s="77">
        <v>743</v>
      </c>
      <c r="AG306" s="77">
        <v>2259</v>
      </c>
      <c r="AH306" s="77">
        <v>24074</v>
      </c>
      <c r="AI306" s="77"/>
      <c r="AJ306" s="77" t="s">
        <v>2569</v>
      </c>
      <c r="AK306" s="77" t="s">
        <v>2812</v>
      </c>
      <c r="AL306" s="82" t="s">
        <v>2984</v>
      </c>
      <c r="AM306" s="77"/>
      <c r="AN306" s="79">
        <v>40051.75269675926</v>
      </c>
      <c r="AO306" s="77" t="s">
        <v>3485</v>
      </c>
      <c r="AP306" s="82" t="s">
        <v>3789</v>
      </c>
      <c r="AQ306" s="77" t="s">
        <v>65</v>
      </c>
      <c r="AR306" s="48"/>
      <c r="AS306" s="48"/>
      <c r="AT306" s="48"/>
      <c r="AU306" s="48"/>
      <c r="AV306" s="48"/>
      <c r="AW306" s="48"/>
      <c r="AX306" s="48"/>
      <c r="AY306" s="48"/>
      <c r="AZ306" s="48"/>
      <c r="BA306" s="48"/>
      <c r="BB306" s="2"/>
      <c r="BC306" s="3"/>
      <c r="BD306" s="3"/>
      <c r="BE306" s="3"/>
      <c r="BF306" s="3"/>
    </row>
    <row r="307" spans="1:58" ht="34.05" customHeight="1">
      <c r="A307" s="63" t="s">
        <v>413</v>
      </c>
      <c r="C307" s="64"/>
      <c r="D307" s="64"/>
      <c r="E307" s="65"/>
      <c r="F307" s="67"/>
      <c r="G307" s="99" t="s">
        <v>3349</v>
      </c>
      <c r="H307" s="64"/>
      <c r="I307" s="68"/>
      <c r="J307" s="69"/>
      <c r="K307" s="69"/>
      <c r="L307" s="68" t="s">
        <v>4234</v>
      </c>
      <c r="M307" s="72"/>
      <c r="N307" s="73">
        <v>7558.76806640625</v>
      </c>
      <c r="O307" s="73">
        <v>764.3863525390625</v>
      </c>
      <c r="P307" s="74"/>
      <c r="Q307" s="75"/>
      <c r="R307" s="75"/>
      <c r="S307" s="85"/>
      <c r="T307" s="48">
        <v>2</v>
      </c>
      <c r="U307" s="48">
        <v>1</v>
      </c>
      <c r="V307" s="49">
        <v>0</v>
      </c>
      <c r="W307" s="49">
        <v>1</v>
      </c>
      <c r="X307" s="49">
        <v>0</v>
      </c>
      <c r="Y307" s="49">
        <v>1.298244</v>
      </c>
      <c r="Z307" s="49">
        <v>0</v>
      </c>
      <c r="AA307" s="49">
        <v>0</v>
      </c>
      <c r="AB307" s="70">
        <v>307</v>
      </c>
      <c r="AC30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7" s="71"/>
      <c r="AE307" s="77">
        <v>1452</v>
      </c>
      <c r="AF307" s="77">
        <v>1319</v>
      </c>
      <c r="AG307" s="77">
        <v>27114</v>
      </c>
      <c r="AH307" s="77">
        <v>7462</v>
      </c>
      <c r="AI307" s="77"/>
      <c r="AJ307" s="77" t="s">
        <v>2570</v>
      </c>
      <c r="AK307" s="77" t="s">
        <v>2759</v>
      </c>
      <c r="AL307" s="82" t="s">
        <v>2985</v>
      </c>
      <c r="AM307" s="77"/>
      <c r="AN307" s="79">
        <v>39136.69001157407</v>
      </c>
      <c r="AO307" s="77" t="s">
        <v>3485</v>
      </c>
      <c r="AP307" s="82" t="s">
        <v>3790</v>
      </c>
      <c r="AQ307" s="77" t="s">
        <v>66</v>
      </c>
      <c r="AR307" s="48" t="s">
        <v>1029</v>
      </c>
      <c r="AS307" s="48" t="s">
        <v>1029</v>
      </c>
      <c r="AT307" s="48" t="s">
        <v>1169</v>
      </c>
      <c r="AU307" s="48" t="s">
        <v>1169</v>
      </c>
      <c r="AV307" s="48"/>
      <c r="AW307" s="48"/>
      <c r="AX307" s="103" t="s">
        <v>4636</v>
      </c>
      <c r="AY307" s="103" t="s">
        <v>4636</v>
      </c>
      <c r="AZ307" s="103" t="s">
        <v>4889</v>
      </c>
      <c r="BA307" s="103" t="s">
        <v>4889</v>
      </c>
      <c r="BB307" s="2"/>
      <c r="BC307" s="3"/>
      <c r="BD307" s="3"/>
      <c r="BE307" s="3"/>
      <c r="BF307" s="3"/>
    </row>
    <row r="308" spans="1:58" ht="34.05" customHeight="1">
      <c r="A308" s="63" t="s">
        <v>414</v>
      </c>
      <c r="C308" s="64"/>
      <c r="D308" s="64"/>
      <c r="E308" s="65"/>
      <c r="F308" s="67"/>
      <c r="G308" s="99" t="s">
        <v>3350</v>
      </c>
      <c r="H308" s="64"/>
      <c r="I308" s="68"/>
      <c r="J308" s="69"/>
      <c r="K308" s="69"/>
      <c r="L308" s="68" t="s">
        <v>4235</v>
      </c>
      <c r="M308" s="72"/>
      <c r="N308" s="73">
        <v>7171.90185546875</v>
      </c>
      <c r="O308" s="73">
        <v>247.90908813476562</v>
      </c>
      <c r="P308" s="74"/>
      <c r="Q308" s="75"/>
      <c r="R308" s="75"/>
      <c r="S308" s="85"/>
      <c r="T308" s="48">
        <v>0</v>
      </c>
      <c r="U308" s="48">
        <v>1</v>
      </c>
      <c r="V308" s="49">
        <v>0</v>
      </c>
      <c r="W308" s="49">
        <v>1</v>
      </c>
      <c r="X308" s="49">
        <v>0</v>
      </c>
      <c r="Y308" s="49">
        <v>0.701754</v>
      </c>
      <c r="Z308" s="49">
        <v>0</v>
      </c>
      <c r="AA308" s="49">
        <v>0</v>
      </c>
      <c r="AB308" s="70">
        <v>308</v>
      </c>
      <c r="AC30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8" s="71"/>
      <c r="AE308" s="77">
        <v>1455</v>
      </c>
      <c r="AF308" s="77">
        <v>752</v>
      </c>
      <c r="AG308" s="77">
        <v>32865</v>
      </c>
      <c r="AH308" s="77">
        <v>5</v>
      </c>
      <c r="AI308" s="77"/>
      <c r="AJ308" s="77" t="s">
        <v>2571</v>
      </c>
      <c r="AK308" s="77" t="s">
        <v>2798</v>
      </c>
      <c r="AL308" s="82" t="s">
        <v>2986</v>
      </c>
      <c r="AM308" s="77"/>
      <c r="AN308" s="79">
        <v>39852.53789351852</v>
      </c>
      <c r="AO308" s="77" t="s">
        <v>3485</v>
      </c>
      <c r="AP308" s="82" t="s">
        <v>3791</v>
      </c>
      <c r="AQ308" s="77" t="s">
        <v>66</v>
      </c>
      <c r="AR308" s="48"/>
      <c r="AS308" s="48"/>
      <c r="AT308" s="48"/>
      <c r="AU308" s="48"/>
      <c r="AV308" s="48"/>
      <c r="AW308" s="48"/>
      <c r="AX308" s="103" t="s">
        <v>4637</v>
      </c>
      <c r="AY308" s="103" t="s">
        <v>4637</v>
      </c>
      <c r="AZ308" s="103" t="s">
        <v>4890</v>
      </c>
      <c r="BA308" s="103" t="s">
        <v>4890</v>
      </c>
      <c r="BB308" s="2"/>
      <c r="BC308" s="3"/>
      <c r="BD308" s="3"/>
      <c r="BE308" s="3"/>
      <c r="BF308" s="3"/>
    </row>
    <row r="309" spans="1:58" ht="34.05" customHeight="1">
      <c r="A309" s="63" t="s">
        <v>415</v>
      </c>
      <c r="C309" s="64"/>
      <c r="D309" s="64"/>
      <c r="E309" s="65"/>
      <c r="F309" s="67"/>
      <c r="G309" s="99" t="s">
        <v>3351</v>
      </c>
      <c r="H309" s="64"/>
      <c r="I309" s="68"/>
      <c r="J309" s="69"/>
      <c r="K309" s="69"/>
      <c r="L309" s="68" t="s">
        <v>4236</v>
      </c>
      <c r="M309" s="72"/>
      <c r="N309" s="73">
        <v>2822.870849609375</v>
      </c>
      <c r="O309" s="73">
        <v>7652.61279296875</v>
      </c>
      <c r="P309" s="74"/>
      <c r="Q309" s="75"/>
      <c r="R309" s="75"/>
      <c r="S309" s="85"/>
      <c r="T309" s="48">
        <v>1</v>
      </c>
      <c r="U309" s="48">
        <v>3</v>
      </c>
      <c r="V309" s="49">
        <v>506</v>
      </c>
      <c r="W309" s="49">
        <v>0.000709</v>
      </c>
      <c r="X309" s="49">
        <v>8.2E-05</v>
      </c>
      <c r="Y309" s="49">
        <v>1.333925</v>
      </c>
      <c r="Z309" s="49">
        <v>0</v>
      </c>
      <c r="AA309" s="49">
        <v>0</v>
      </c>
      <c r="AB309" s="70">
        <v>309</v>
      </c>
      <c r="AC30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09" s="71"/>
      <c r="AE309" s="77">
        <v>480</v>
      </c>
      <c r="AF309" s="77">
        <v>772</v>
      </c>
      <c r="AG309" s="77">
        <v>14743</v>
      </c>
      <c r="AH309" s="77">
        <v>26425</v>
      </c>
      <c r="AI309" s="77"/>
      <c r="AJ309" s="77" t="s">
        <v>2572</v>
      </c>
      <c r="AK309" s="77" t="s">
        <v>2691</v>
      </c>
      <c r="AL309" s="82" t="s">
        <v>2987</v>
      </c>
      <c r="AM309" s="77"/>
      <c r="AN309" s="79">
        <v>39706.45333333333</v>
      </c>
      <c r="AO309" s="77" t="s">
        <v>3485</v>
      </c>
      <c r="AP309" s="82" t="s">
        <v>3792</v>
      </c>
      <c r="AQ309" s="77" t="s">
        <v>66</v>
      </c>
      <c r="AR309" s="48" t="s">
        <v>4448</v>
      </c>
      <c r="AS309" s="48" t="s">
        <v>4448</v>
      </c>
      <c r="AT309" s="48" t="s">
        <v>1169</v>
      </c>
      <c r="AU309" s="48" t="s">
        <v>1169</v>
      </c>
      <c r="AV309" s="48"/>
      <c r="AW309" s="48"/>
      <c r="AX309" s="103" t="s">
        <v>4638</v>
      </c>
      <c r="AY309" s="103" t="s">
        <v>4733</v>
      </c>
      <c r="AZ309" s="103" t="s">
        <v>4891</v>
      </c>
      <c r="BA309" s="103" t="s">
        <v>4891</v>
      </c>
      <c r="BB309" s="2"/>
      <c r="BC309" s="3"/>
      <c r="BD309" s="3"/>
      <c r="BE309" s="3"/>
      <c r="BF309" s="3"/>
    </row>
    <row r="310" spans="1:58" ht="34.05" customHeight="1">
      <c r="A310" s="63" t="s">
        <v>583</v>
      </c>
      <c r="C310" s="64"/>
      <c r="D310" s="64"/>
      <c r="E310" s="65"/>
      <c r="F310" s="67"/>
      <c r="G310" s="99" t="s">
        <v>3352</v>
      </c>
      <c r="H310" s="64"/>
      <c r="I310" s="68"/>
      <c r="J310" s="69"/>
      <c r="K310" s="69"/>
      <c r="L310" s="68" t="s">
        <v>4237</v>
      </c>
      <c r="M310" s="72"/>
      <c r="N310" s="73">
        <v>2499.75</v>
      </c>
      <c r="O310" s="73">
        <v>7565.3935546875</v>
      </c>
      <c r="P310" s="74"/>
      <c r="Q310" s="75"/>
      <c r="R310" s="75"/>
      <c r="S310" s="85"/>
      <c r="T310" s="48">
        <v>1</v>
      </c>
      <c r="U310" s="48">
        <v>0</v>
      </c>
      <c r="V310" s="49">
        <v>0</v>
      </c>
      <c r="W310" s="49">
        <v>0.000601</v>
      </c>
      <c r="X310" s="49">
        <v>1E-05</v>
      </c>
      <c r="Y310" s="49">
        <v>0.527945</v>
      </c>
      <c r="Z310" s="49">
        <v>0</v>
      </c>
      <c r="AA310" s="49">
        <v>0</v>
      </c>
      <c r="AB310" s="70">
        <v>310</v>
      </c>
      <c r="AC31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0" s="71"/>
      <c r="AE310" s="77">
        <v>1168</v>
      </c>
      <c r="AF310" s="77">
        <v>1380</v>
      </c>
      <c r="AG310" s="77">
        <v>15128</v>
      </c>
      <c r="AH310" s="77">
        <v>30515</v>
      </c>
      <c r="AI310" s="77"/>
      <c r="AJ310" s="77" t="s">
        <v>2573</v>
      </c>
      <c r="AK310" s="77"/>
      <c r="AL310" s="77"/>
      <c r="AM310" s="77"/>
      <c r="AN310" s="79">
        <v>44123.94497685185</v>
      </c>
      <c r="AO310" s="77" t="s">
        <v>3485</v>
      </c>
      <c r="AP310" s="82" t="s">
        <v>3793</v>
      </c>
      <c r="AQ310" s="77" t="s">
        <v>65</v>
      </c>
      <c r="AR310" s="48"/>
      <c r="AS310" s="48"/>
      <c r="AT310" s="48"/>
      <c r="AU310" s="48"/>
      <c r="AV310" s="48"/>
      <c r="AW310" s="48"/>
      <c r="AX310" s="48"/>
      <c r="AY310" s="48"/>
      <c r="AZ310" s="48"/>
      <c r="BA310" s="48"/>
      <c r="BB310" s="2"/>
      <c r="BC310" s="3"/>
      <c r="BD310" s="3"/>
      <c r="BE310" s="3"/>
      <c r="BF310" s="3"/>
    </row>
    <row r="311" spans="1:58" ht="34.05" customHeight="1">
      <c r="A311" s="63" t="s">
        <v>416</v>
      </c>
      <c r="C311" s="64"/>
      <c r="D311" s="64"/>
      <c r="E311" s="65"/>
      <c r="F311" s="67"/>
      <c r="G311" s="99" t="s">
        <v>3353</v>
      </c>
      <c r="H311" s="64"/>
      <c r="I311" s="68"/>
      <c r="J311" s="69"/>
      <c r="K311" s="69"/>
      <c r="L311" s="68" t="s">
        <v>4238</v>
      </c>
      <c r="M311" s="72"/>
      <c r="N311" s="73">
        <v>8258.1025390625</v>
      </c>
      <c r="O311" s="73">
        <v>382.19317626953125</v>
      </c>
      <c r="P311" s="74"/>
      <c r="Q311" s="75"/>
      <c r="R311" s="75"/>
      <c r="S311" s="85"/>
      <c r="T311" s="48">
        <v>1</v>
      </c>
      <c r="U311" s="48">
        <v>1</v>
      </c>
      <c r="V311" s="49">
        <v>0</v>
      </c>
      <c r="W311" s="49">
        <v>0</v>
      </c>
      <c r="X311" s="49">
        <v>0</v>
      </c>
      <c r="Y311" s="49">
        <v>0.999999</v>
      </c>
      <c r="Z311" s="49">
        <v>0</v>
      </c>
      <c r="AA311" s="49" t="s">
        <v>4380</v>
      </c>
      <c r="AB311" s="70">
        <v>311</v>
      </c>
      <c r="AC31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1" s="71"/>
      <c r="AE311" s="77">
        <v>828</v>
      </c>
      <c r="AF311" s="77">
        <v>674</v>
      </c>
      <c r="AG311" s="77">
        <v>38976</v>
      </c>
      <c r="AH311" s="77">
        <v>527</v>
      </c>
      <c r="AI311" s="77"/>
      <c r="AJ311" s="77" t="s">
        <v>2574</v>
      </c>
      <c r="AK311" s="77" t="s">
        <v>2813</v>
      </c>
      <c r="AL311" s="77"/>
      <c r="AM311" s="77"/>
      <c r="AN311" s="79">
        <v>41277.47804398148</v>
      </c>
      <c r="AO311" s="77" t="s">
        <v>3485</v>
      </c>
      <c r="AP311" s="82" t="s">
        <v>3794</v>
      </c>
      <c r="AQ311" s="77" t="s">
        <v>66</v>
      </c>
      <c r="AR311" s="48" t="s">
        <v>1032</v>
      </c>
      <c r="AS311" s="48" t="s">
        <v>1032</v>
      </c>
      <c r="AT311" s="48" t="s">
        <v>1174</v>
      </c>
      <c r="AU311" s="48" t="s">
        <v>1174</v>
      </c>
      <c r="AV311" s="48"/>
      <c r="AW311" s="48"/>
      <c r="AX311" s="103" t="s">
        <v>4639</v>
      </c>
      <c r="AY311" s="103" t="s">
        <v>4639</v>
      </c>
      <c r="AZ311" s="103" t="s">
        <v>4892</v>
      </c>
      <c r="BA311" s="103" t="s">
        <v>4892</v>
      </c>
      <c r="BB311" s="2"/>
      <c r="BC311" s="3"/>
      <c r="BD311" s="3"/>
      <c r="BE311" s="3"/>
      <c r="BF311" s="3"/>
    </row>
    <row r="312" spans="1:58" ht="34.05" customHeight="1">
      <c r="A312" s="63" t="s">
        <v>417</v>
      </c>
      <c r="C312" s="64"/>
      <c r="D312" s="64"/>
      <c r="E312" s="65"/>
      <c r="F312" s="67"/>
      <c r="G312" s="99" t="s">
        <v>3354</v>
      </c>
      <c r="H312" s="64"/>
      <c r="I312" s="68"/>
      <c r="J312" s="69"/>
      <c r="K312" s="69"/>
      <c r="L312" s="68" t="s">
        <v>4239</v>
      </c>
      <c r="M312" s="72"/>
      <c r="N312" s="73">
        <v>6219.302734375</v>
      </c>
      <c r="O312" s="73">
        <v>1730.9932861328125</v>
      </c>
      <c r="P312" s="74"/>
      <c r="Q312" s="75"/>
      <c r="R312" s="75"/>
      <c r="S312" s="85"/>
      <c r="T312" s="48">
        <v>2</v>
      </c>
      <c r="U312" s="48">
        <v>2</v>
      </c>
      <c r="V312" s="49">
        <v>2</v>
      </c>
      <c r="W312" s="49">
        <v>0.5</v>
      </c>
      <c r="X312" s="49">
        <v>0</v>
      </c>
      <c r="Y312" s="49">
        <v>1.723402</v>
      </c>
      <c r="Z312" s="49">
        <v>0</v>
      </c>
      <c r="AA312" s="49">
        <v>0</v>
      </c>
      <c r="AB312" s="70">
        <v>312</v>
      </c>
      <c r="AC31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2" s="71"/>
      <c r="AE312" s="77">
        <v>427</v>
      </c>
      <c r="AF312" s="77">
        <v>295</v>
      </c>
      <c r="AG312" s="77">
        <v>11021</v>
      </c>
      <c r="AH312" s="77">
        <v>3198</v>
      </c>
      <c r="AI312" s="77"/>
      <c r="AJ312" s="77" t="s">
        <v>2575</v>
      </c>
      <c r="AK312" s="77" t="s">
        <v>2814</v>
      </c>
      <c r="AL312" s="82" t="s">
        <v>2988</v>
      </c>
      <c r="AM312" s="77"/>
      <c r="AN312" s="79">
        <v>41065.50381944444</v>
      </c>
      <c r="AO312" s="77" t="s">
        <v>3485</v>
      </c>
      <c r="AP312" s="82" t="s">
        <v>3795</v>
      </c>
      <c r="AQ312" s="77" t="s">
        <v>66</v>
      </c>
      <c r="AR312" s="48"/>
      <c r="AS312" s="48"/>
      <c r="AT312" s="48"/>
      <c r="AU312" s="48"/>
      <c r="AV312" s="48"/>
      <c r="AW312" s="48"/>
      <c r="AX312" s="103" t="s">
        <v>4640</v>
      </c>
      <c r="AY312" s="103" t="s">
        <v>4734</v>
      </c>
      <c r="AZ312" s="103" t="s">
        <v>4893</v>
      </c>
      <c r="BA312" s="103" t="s">
        <v>4968</v>
      </c>
      <c r="BB312" s="2"/>
      <c r="BC312" s="3"/>
      <c r="BD312" s="3"/>
      <c r="BE312" s="3"/>
      <c r="BF312" s="3"/>
    </row>
    <row r="313" spans="1:58" ht="34.05" customHeight="1">
      <c r="A313" s="63" t="s">
        <v>584</v>
      </c>
      <c r="C313" s="64"/>
      <c r="D313" s="64"/>
      <c r="E313" s="65"/>
      <c r="F313" s="67"/>
      <c r="G313" s="99" t="s">
        <v>3355</v>
      </c>
      <c r="H313" s="64"/>
      <c r="I313" s="68"/>
      <c r="J313" s="69"/>
      <c r="K313" s="69"/>
      <c r="L313" s="68" t="s">
        <v>4240</v>
      </c>
      <c r="M313" s="72"/>
      <c r="N313" s="73">
        <v>6427.9287109375</v>
      </c>
      <c r="O313" s="73">
        <v>1322.1817626953125</v>
      </c>
      <c r="P313" s="74"/>
      <c r="Q313" s="75"/>
      <c r="R313" s="75"/>
      <c r="S313" s="85"/>
      <c r="T313" s="48">
        <v>1</v>
      </c>
      <c r="U313" s="48">
        <v>0</v>
      </c>
      <c r="V313" s="49">
        <v>0</v>
      </c>
      <c r="W313" s="49">
        <v>0.333333</v>
      </c>
      <c r="X313" s="49">
        <v>0</v>
      </c>
      <c r="Y313" s="49">
        <v>0.638297</v>
      </c>
      <c r="Z313" s="49">
        <v>0</v>
      </c>
      <c r="AA313" s="49">
        <v>0</v>
      </c>
      <c r="AB313" s="70">
        <v>313</v>
      </c>
      <c r="AC31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3" s="71"/>
      <c r="AE313" s="77">
        <v>752</v>
      </c>
      <c r="AF313" s="77">
        <v>592</v>
      </c>
      <c r="AG313" s="77">
        <v>8319</v>
      </c>
      <c r="AH313" s="77">
        <v>32458</v>
      </c>
      <c r="AI313" s="77"/>
      <c r="AJ313" s="77" t="s">
        <v>2576</v>
      </c>
      <c r="AK313" s="77" t="s">
        <v>2815</v>
      </c>
      <c r="AL313" s="77"/>
      <c r="AM313" s="77"/>
      <c r="AN313" s="79">
        <v>44036.22443287037</v>
      </c>
      <c r="AO313" s="77" t="s">
        <v>3485</v>
      </c>
      <c r="AP313" s="82" t="s">
        <v>3796</v>
      </c>
      <c r="AQ313" s="77" t="s">
        <v>65</v>
      </c>
      <c r="AR313" s="48"/>
      <c r="AS313" s="48"/>
      <c r="AT313" s="48"/>
      <c r="AU313" s="48"/>
      <c r="AV313" s="48"/>
      <c r="AW313" s="48"/>
      <c r="AX313" s="48"/>
      <c r="AY313" s="48"/>
      <c r="AZ313" s="48"/>
      <c r="BA313" s="48"/>
      <c r="BB313" s="2"/>
      <c r="BC313" s="3"/>
      <c r="BD313" s="3"/>
      <c r="BE313" s="3"/>
      <c r="BF313" s="3"/>
    </row>
    <row r="314" spans="1:58" ht="34.05" customHeight="1">
      <c r="A314" s="63" t="s">
        <v>418</v>
      </c>
      <c r="C314" s="64"/>
      <c r="D314" s="64"/>
      <c r="E314" s="65"/>
      <c r="F314" s="67"/>
      <c r="G314" s="99" t="s">
        <v>3356</v>
      </c>
      <c r="H314" s="64"/>
      <c r="I314" s="68"/>
      <c r="J314" s="69"/>
      <c r="K314" s="69"/>
      <c r="L314" s="68" t="s">
        <v>4241</v>
      </c>
      <c r="M314" s="72"/>
      <c r="N314" s="73">
        <v>6011.3037109375</v>
      </c>
      <c r="O314" s="73">
        <v>2148.54541015625</v>
      </c>
      <c r="P314" s="74"/>
      <c r="Q314" s="75"/>
      <c r="R314" s="75"/>
      <c r="S314" s="85"/>
      <c r="T314" s="48">
        <v>0</v>
      </c>
      <c r="U314" s="48">
        <v>1</v>
      </c>
      <c r="V314" s="49">
        <v>0</v>
      </c>
      <c r="W314" s="49">
        <v>0.333333</v>
      </c>
      <c r="X314" s="49">
        <v>0</v>
      </c>
      <c r="Y314" s="49">
        <v>0.638297</v>
      </c>
      <c r="Z314" s="49">
        <v>0</v>
      </c>
      <c r="AA314" s="49">
        <v>0</v>
      </c>
      <c r="AB314" s="70">
        <v>314</v>
      </c>
      <c r="AC31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4" s="71"/>
      <c r="AE314" s="77">
        <v>602</v>
      </c>
      <c r="AF314" s="77">
        <v>169</v>
      </c>
      <c r="AG314" s="77">
        <v>6616</v>
      </c>
      <c r="AH314" s="77">
        <v>1421</v>
      </c>
      <c r="AI314" s="77"/>
      <c r="AJ314" s="77" t="s">
        <v>2577</v>
      </c>
      <c r="AK314" s="77" t="s">
        <v>2816</v>
      </c>
      <c r="AL314" s="77"/>
      <c r="AM314" s="77"/>
      <c r="AN314" s="79">
        <v>39461.95226851852</v>
      </c>
      <c r="AO314" s="77" t="s">
        <v>3485</v>
      </c>
      <c r="AP314" s="82" t="s">
        <v>3797</v>
      </c>
      <c r="AQ314" s="77" t="s">
        <v>66</v>
      </c>
      <c r="AR314" s="48" t="s">
        <v>1033</v>
      </c>
      <c r="AS314" s="48" t="s">
        <v>1033</v>
      </c>
      <c r="AT314" s="48" t="s">
        <v>1169</v>
      </c>
      <c r="AU314" s="48" t="s">
        <v>1169</v>
      </c>
      <c r="AV314" s="48"/>
      <c r="AW314" s="48"/>
      <c r="AX314" s="103" t="s">
        <v>4641</v>
      </c>
      <c r="AY314" s="103" t="s">
        <v>4641</v>
      </c>
      <c r="AZ314" s="103" t="s">
        <v>4894</v>
      </c>
      <c r="BA314" s="103" t="s">
        <v>4894</v>
      </c>
      <c r="BB314" s="2"/>
      <c r="BC314" s="3"/>
      <c r="BD314" s="3"/>
      <c r="BE314" s="3"/>
      <c r="BF314" s="3"/>
    </row>
    <row r="315" spans="1:58" ht="34.05" customHeight="1">
      <c r="A315" s="63" t="s">
        <v>419</v>
      </c>
      <c r="C315" s="64"/>
      <c r="D315" s="64"/>
      <c r="E315" s="65"/>
      <c r="F315" s="67"/>
      <c r="G315" s="99" t="s">
        <v>3357</v>
      </c>
      <c r="H315" s="64"/>
      <c r="I315" s="68"/>
      <c r="J315" s="69"/>
      <c r="K315" s="69"/>
      <c r="L315" s="68" t="s">
        <v>4242</v>
      </c>
      <c r="M315" s="72"/>
      <c r="N315" s="73">
        <v>5564.85595703125</v>
      </c>
      <c r="O315" s="73">
        <v>5978.05615234375</v>
      </c>
      <c r="P315" s="74"/>
      <c r="Q315" s="75"/>
      <c r="R315" s="75"/>
      <c r="S315" s="85"/>
      <c r="T315" s="48">
        <v>1</v>
      </c>
      <c r="U315" s="48">
        <v>4</v>
      </c>
      <c r="V315" s="49">
        <v>6</v>
      </c>
      <c r="W315" s="49">
        <v>0.333333</v>
      </c>
      <c r="X315" s="49">
        <v>0</v>
      </c>
      <c r="Y315" s="49">
        <v>2.167936</v>
      </c>
      <c r="Z315" s="49">
        <v>0</v>
      </c>
      <c r="AA315" s="49">
        <v>0</v>
      </c>
      <c r="AB315" s="70">
        <v>315</v>
      </c>
      <c r="AC31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5" s="71"/>
      <c r="AE315" s="77">
        <v>613</v>
      </c>
      <c r="AF315" s="77">
        <v>747</v>
      </c>
      <c r="AG315" s="77">
        <v>19654</v>
      </c>
      <c r="AH315" s="77">
        <v>8905</v>
      </c>
      <c r="AI315" s="77"/>
      <c r="AJ315" s="77" t="s">
        <v>2578</v>
      </c>
      <c r="AK315" s="77" t="s">
        <v>2697</v>
      </c>
      <c r="AL315" s="82" t="s">
        <v>2989</v>
      </c>
      <c r="AM315" s="77"/>
      <c r="AN315" s="79">
        <v>39561.54446759259</v>
      </c>
      <c r="AO315" s="77" t="s">
        <v>3485</v>
      </c>
      <c r="AP315" s="82" t="s">
        <v>3798</v>
      </c>
      <c r="AQ315" s="77" t="s">
        <v>66</v>
      </c>
      <c r="AR315" s="48" t="s">
        <v>1034</v>
      </c>
      <c r="AS315" s="48" t="s">
        <v>1034</v>
      </c>
      <c r="AT315" s="48" t="s">
        <v>1169</v>
      </c>
      <c r="AU315" s="48" t="s">
        <v>1169</v>
      </c>
      <c r="AV315" s="48" t="s">
        <v>1208</v>
      </c>
      <c r="AW315" s="48" t="s">
        <v>1208</v>
      </c>
      <c r="AX315" s="103" t="s">
        <v>4642</v>
      </c>
      <c r="AY315" s="103" t="s">
        <v>4735</v>
      </c>
      <c r="AZ315" s="103" t="s">
        <v>4895</v>
      </c>
      <c r="BA315" s="103" t="s">
        <v>4895</v>
      </c>
      <c r="BB315" s="2"/>
      <c r="BC315" s="3"/>
      <c r="BD315" s="3"/>
      <c r="BE315" s="3"/>
      <c r="BF315" s="3"/>
    </row>
    <row r="316" spans="1:58" ht="34.05" customHeight="1">
      <c r="A316" s="63" t="s">
        <v>585</v>
      </c>
      <c r="C316" s="64"/>
      <c r="D316" s="64"/>
      <c r="E316" s="65"/>
      <c r="F316" s="67"/>
      <c r="G316" s="99" t="s">
        <v>3358</v>
      </c>
      <c r="H316" s="64"/>
      <c r="I316" s="68"/>
      <c r="J316" s="69"/>
      <c r="K316" s="69"/>
      <c r="L316" s="68" t="s">
        <v>4243</v>
      </c>
      <c r="M316" s="72"/>
      <c r="N316" s="73">
        <v>5222.69189453125</v>
      </c>
      <c r="O316" s="73">
        <v>6137.828125</v>
      </c>
      <c r="P316" s="74"/>
      <c r="Q316" s="75"/>
      <c r="R316" s="75"/>
      <c r="S316" s="85"/>
      <c r="T316" s="48">
        <v>1</v>
      </c>
      <c r="U316" s="48">
        <v>0</v>
      </c>
      <c r="V316" s="49">
        <v>0</v>
      </c>
      <c r="W316" s="49">
        <v>0.2</v>
      </c>
      <c r="X316" s="49">
        <v>0</v>
      </c>
      <c r="Y316" s="49">
        <v>0.610686</v>
      </c>
      <c r="Z316" s="49">
        <v>0</v>
      </c>
      <c r="AA316" s="49">
        <v>0</v>
      </c>
      <c r="AB316" s="70">
        <v>316</v>
      </c>
      <c r="AC31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6" s="71"/>
      <c r="AE316" s="77">
        <v>77</v>
      </c>
      <c r="AF316" s="77">
        <v>376</v>
      </c>
      <c r="AG316" s="77">
        <v>1275</v>
      </c>
      <c r="AH316" s="77">
        <v>744</v>
      </c>
      <c r="AI316" s="77"/>
      <c r="AJ316" s="77" t="s">
        <v>2579</v>
      </c>
      <c r="AK316" s="77" t="s">
        <v>2817</v>
      </c>
      <c r="AL316" s="82" t="s">
        <v>2990</v>
      </c>
      <c r="AM316" s="77"/>
      <c r="AN316" s="79">
        <v>44146.62353009259</v>
      </c>
      <c r="AO316" s="77" t="s">
        <v>3485</v>
      </c>
      <c r="AP316" s="82" t="s">
        <v>3799</v>
      </c>
      <c r="AQ316" s="77" t="s">
        <v>65</v>
      </c>
      <c r="AR316" s="48"/>
      <c r="AS316" s="48"/>
      <c r="AT316" s="48"/>
      <c r="AU316" s="48"/>
      <c r="AV316" s="48"/>
      <c r="AW316" s="48"/>
      <c r="AX316" s="48"/>
      <c r="AY316" s="48"/>
      <c r="AZ316" s="48"/>
      <c r="BA316" s="48"/>
      <c r="BB316" s="2"/>
      <c r="BC316" s="3"/>
      <c r="BD316" s="3"/>
      <c r="BE316" s="3"/>
      <c r="BF316" s="3"/>
    </row>
    <row r="317" spans="1:58" ht="34.05" customHeight="1">
      <c r="A317" s="63" t="s">
        <v>586</v>
      </c>
      <c r="C317" s="64"/>
      <c r="D317" s="64"/>
      <c r="E317" s="65"/>
      <c r="F317" s="67"/>
      <c r="G317" s="99" t="s">
        <v>3359</v>
      </c>
      <c r="H317" s="64"/>
      <c r="I317" s="68"/>
      <c r="J317" s="69"/>
      <c r="K317" s="69"/>
      <c r="L317" s="68" t="s">
        <v>4244</v>
      </c>
      <c r="M317" s="72"/>
      <c r="N317" s="73">
        <v>5639.12646484375</v>
      </c>
      <c r="O317" s="73">
        <v>5474.6591796875</v>
      </c>
      <c r="P317" s="74"/>
      <c r="Q317" s="75"/>
      <c r="R317" s="75"/>
      <c r="S317" s="85"/>
      <c r="T317" s="48">
        <v>1</v>
      </c>
      <c r="U317" s="48">
        <v>0</v>
      </c>
      <c r="V317" s="49">
        <v>0</v>
      </c>
      <c r="W317" s="49">
        <v>0.2</v>
      </c>
      <c r="X317" s="49">
        <v>0</v>
      </c>
      <c r="Y317" s="49">
        <v>0.610686</v>
      </c>
      <c r="Z317" s="49">
        <v>0</v>
      </c>
      <c r="AA317" s="49">
        <v>0</v>
      </c>
      <c r="AB317" s="70">
        <v>317</v>
      </c>
      <c r="AC31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7" s="71"/>
      <c r="AE317" s="77">
        <v>1118</v>
      </c>
      <c r="AF317" s="77">
        <v>1063</v>
      </c>
      <c r="AG317" s="77">
        <v>14792</v>
      </c>
      <c r="AH317" s="77">
        <v>29562</v>
      </c>
      <c r="AI317" s="77"/>
      <c r="AJ317" s="77" t="s">
        <v>2580</v>
      </c>
      <c r="AK317" s="77" t="s">
        <v>2818</v>
      </c>
      <c r="AL317" s="82" t="s">
        <v>2991</v>
      </c>
      <c r="AM317" s="77"/>
      <c r="AN317" s="79">
        <v>41443.42171296296</v>
      </c>
      <c r="AO317" s="77" t="s">
        <v>3485</v>
      </c>
      <c r="AP317" s="82" t="s">
        <v>3800</v>
      </c>
      <c r="AQ317" s="77" t="s">
        <v>65</v>
      </c>
      <c r="AR317" s="48"/>
      <c r="AS317" s="48"/>
      <c r="AT317" s="48"/>
      <c r="AU317" s="48"/>
      <c r="AV317" s="48"/>
      <c r="AW317" s="48"/>
      <c r="AX317" s="48"/>
      <c r="AY317" s="48"/>
      <c r="AZ317" s="48"/>
      <c r="BA317" s="48"/>
      <c r="BB317" s="2"/>
      <c r="BC317" s="3"/>
      <c r="BD317" s="3"/>
      <c r="BE317" s="3"/>
      <c r="BF317" s="3"/>
    </row>
    <row r="318" spans="1:58" ht="34.05" customHeight="1">
      <c r="A318" s="63" t="s">
        <v>587</v>
      </c>
      <c r="C318" s="64"/>
      <c r="D318" s="64"/>
      <c r="E318" s="65"/>
      <c r="F318" s="67"/>
      <c r="G318" s="99" t="s">
        <v>3360</v>
      </c>
      <c r="H318" s="64"/>
      <c r="I318" s="68"/>
      <c r="J318" s="69"/>
      <c r="K318" s="69"/>
      <c r="L318" s="68" t="s">
        <v>4245</v>
      </c>
      <c r="M318" s="72"/>
      <c r="N318" s="73">
        <v>5832.75</v>
      </c>
      <c r="O318" s="73">
        <v>6321.681640625</v>
      </c>
      <c r="P318" s="74"/>
      <c r="Q318" s="75"/>
      <c r="R318" s="75"/>
      <c r="S318" s="85"/>
      <c r="T318" s="48">
        <v>1</v>
      </c>
      <c r="U318" s="48">
        <v>0</v>
      </c>
      <c r="V318" s="49">
        <v>0</v>
      </c>
      <c r="W318" s="49">
        <v>0.2</v>
      </c>
      <c r="X318" s="49">
        <v>0</v>
      </c>
      <c r="Y318" s="49">
        <v>0.610686</v>
      </c>
      <c r="Z318" s="49">
        <v>0</v>
      </c>
      <c r="AA318" s="49">
        <v>0</v>
      </c>
      <c r="AB318" s="70">
        <v>318</v>
      </c>
      <c r="AC31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8" s="71"/>
      <c r="AE318" s="77">
        <v>1010</v>
      </c>
      <c r="AF318" s="77">
        <v>449</v>
      </c>
      <c r="AG318" s="77">
        <v>3700</v>
      </c>
      <c r="AH318" s="77">
        <v>14421</v>
      </c>
      <c r="AI318" s="77"/>
      <c r="AJ318" s="77" t="s">
        <v>2581</v>
      </c>
      <c r="AK318" s="77" t="s">
        <v>2697</v>
      </c>
      <c r="AL318" s="82" t="s">
        <v>2992</v>
      </c>
      <c r="AM318" s="77"/>
      <c r="AN318" s="79">
        <v>42166.68890046296</v>
      </c>
      <c r="AO318" s="77" t="s">
        <v>3485</v>
      </c>
      <c r="AP318" s="82" t="s">
        <v>3801</v>
      </c>
      <c r="AQ318" s="77" t="s">
        <v>65</v>
      </c>
      <c r="AR318" s="48"/>
      <c r="AS318" s="48"/>
      <c r="AT318" s="48"/>
      <c r="AU318" s="48"/>
      <c r="AV318" s="48"/>
      <c r="AW318" s="48"/>
      <c r="AX318" s="48"/>
      <c r="AY318" s="48"/>
      <c r="AZ318" s="48"/>
      <c r="BA318" s="48"/>
      <c r="BB318" s="2"/>
      <c r="BC318" s="3"/>
      <c r="BD318" s="3"/>
      <c r="BE318" s="3"/>
      <c r="BF318" s="3"/>
    </row>
    <row r="319" spans="1:58" ht="34.05" customHeight="1">
      <c r="A319" s="63" t="s">
        <v>420</v>
      </c>
      <c r="C319" s="64"/>
      <c r="D319" s="64"/>
      <c r="E319" s="65"/>
      <c r="F319" s="67"/>
      <c r="G319" s="99" t="s">
        <v>3361</v>
      </c>
      <c r="H319" s="64"/>
      <c r="I319" s="68"/>
      <c r="J319" s="69"/>
      <c r="K319" s="69"/>
      <c r="L319" s="68" t="s">
        <v>4246</v>
      </c>
      <c r="M319" s="72"/>
      <c r="N319" s="73">
        <v>8302.7412109375</v>
      </c>
      <c r="O319" s="73">
        <v>4586.318359375</v>
      </c>
      <c r="P319" s="74"/>
      <c r="Q319" s="75"/>
      <c r="R319" s="75"/>
      <c r="S319" s="85"/>
      <c r="T319" s="48">
        <v>0</v>
      </c>
      <c r="U319" s="48">
        <v>1</v>
      </c>
      <c r="V319" s="49">
        <v>0</v>
      </c>
      <c r="W319" s="49">
        <v>1</v>
      </c>
      <c r="X319" s="49">
        <v>0</v>
      </c>
      <c r="Y319" s="49">
        <v>0.999999</v>
      </c>
      <c r="Z319" s="49">
        <v>0</v>
      </c>
      <c r="AA319" s="49">
        <v>0</v>
      </c>
      <c r="AB319" s="70">
        <v>319</v>
      </c>
      <c r="AC31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19" s="71"/>
      <c r="AE319" s="77">
        <v>1367</v>
      </c>
      <c r="AF319" s="77">
        <v>3437</v>
      </c>
      <c r="AG319" s="77">
        <v>9790</v>
      </c>
      <c r="AH319" s="77">
        <v>14332</v>
      </c>
      <c r="AI319" s="77"/>
      <c r="AJ319" s="77" t="s">
        <v>2582</v>
      </c>
      <c r="AK319" s="77" t="s">
        <v>2701</v>
      </c>
      <c r="AL319" s="82" t="s">
        <v>2993</v>
      </c>
      <c r="AM319" s="77"/>
      <c r="AN319" s="79">
        <v>43701.741215277776</v>
      </c>
      <c r="AO319" s="77" t="s">
        <v>3485</v>
      </c>
      <c r="AP319" s="82" t="s">
        <v>3802</v>
      </c>
      <c r="AQ319" s="77" t="s">
        <v>66</v>
      </c>
      <c r="AR319" s="48" t="s">
        <v>1035</v>
      </c>
      <c r="AS319" s="48" t="s">
        <v>1035</v>
      </c>
      <c r="AT319" s="48" t="s">
        <v>1169</v>
      </c>
      <c r="AU319" s="48" t="s">
        <v>1169</v>
      </c>
      <c r="AV319" s="48"/>
      <c r="AW319" s="48"/>
      <c r="AX319" s="103" t="s">
        <v>4643</v>
      </c>
      <c r="AY319" s="103" t="s">
        <v>4643</v>
      </c>
      <c r="AZ319" s="103" t="s">
        <v>4896</v>
      </c>
      <c r="BA319" s="103" t="s">
        <v>4896</v>
      </c>
      <c r="BB319" s="2"/>
      <c r="BC319" s="3"/>
      <c r="BD319" s="3"/>
      <c r="BE319" s="3"/>
      <c r="BF319" s="3"/>
    </row>
    <row r="320" spans="1:58" ht="34.05" customHeight="1">
      <c r="A320" s="63" t="s">
        <v>588</v>
      </c>
      <c r="C320" s="64"/>
      <c r="D320" s="64"/>
      <c r="E320" s="65"/>
      <c r="F320" s="67"/>
      <c r="G320" s="99" t="s">
        <v>3362</v>
      </c>
      <c r="H320" s="64"/>
      <c r="I320" s="68"/>
      <c r="J320" s="69"/>
      <c r="K320" s="69"/>
      <c r="L320" s="68" t="s">
        <v>4247</v>
      </c>
      <c r="M320" s="72"/>
      <c r="N320" s="73">
        <v>8689.607421875</v>
      </c>
      <c r="O320" s="73">
        <v>4069.8408203125</v>
      </c>
      <c r="P320" s="74"/>
      <c r="Q320" s="75"/>
      <c r="R320" s="75"/>
      <c r="S320" s="85"/>
      <c r="T320" s="48">
        <v>1</v>
      </c>
      <c r="U320" s="48">
        <v>0</v>
      </c>
      <c r="V320" s="49">
        <v>0</v>
      </c>
      <c r="W320" s="49">
        <v>1</v>
      </c>
      <c r="X320" s="49">
        <v>0</v>
      </c>
      <c r="Y320" s="49">
        <v>0.999999</v>
      </c>
      <c r="Z320" s="49">
        <v>0</v>
      </c>
      <c r="AA320" s="49">
        <v>0</v>
      </c>
      <c r="AB320" s="70">
        <v>320</v>
      </c>
      <c r="AC32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0" s="71"/>
      <c r="AE320" s="77">
        <v>1755</v>
      </c>
      <c r="AF320" s="77">
        <v>1608</v>
      </c>
      <c r="AG320" s="77">
        <v>8219</v>
      </c>
      <c r="AH320" s="77">
        <v>24653</v>
      </c>
      <c r="AI320" s="77"/>
      <c r="AJ320" s="77" t="s">
        <v>2583</v>
      </c>
      <c r="AK320" s="77" t="s">
        <v>2819</v>
      </c>
      <c r="AL320" s="82" t="s">
        <v>2994</v>
      </c>
      <c r="AM320" s="77"/>
      <c r="AN320" s="79">
        <v>44019.76914351852</v>
      </c>
      <c r="AO320" s="77" t="s">
        <v>3485</v>
      </c>
      <c r="AP320" s="82" t="s">
        <v>3803</v>
      </c>
      <c r="AQ320" s="77" t="s">
        <v>65</v>
      </c>
      <c r="AR320" s="48"/>
      <c r="AS320" s="48"/>
      <c r="AT320" s="48"/>
      <c r="AU320" s="48"/>
      <c r="AV320" s="48"/>
      <c r="AW320" s="48"/>
      <c r="AX320" s="48"/>
      <c r="AY320" s="48"/>
      <c r="AZ320" s="48"/>
      <c r="BA320" s="48"/>
      <c r="BB320" s="2"/>
      <c r="BC320" s="3"/>
      <c r="BD320" s="3"/>
      <c r="BE320" s="3"/>
      <c r="BF320" s="3"/>
    </row>
    <row r="321" spans="1:58" ht="34.05" customHeight="1">
      <c r="A321" s="63" t="s">
        <v>421</v>
      </c>
      <c r="C321" s="64"/>
      <c r="D321" s="64"/>
      <c r="E321" s="65"/>
      <c r="F321" s="67"/>
      <c r="G321" s="99" t="s">
        <v>3363</v>
      </c>
      <c r="H321" s="64"/>
      <c r="I321" s="68"/>
      <c r="J321" s="69"/>
      <c r="K321" s="69"/>
      <c r="L321" s="68" t="s">
        <v>4248</v>
      </c>
      <c r="M321" s="72"/>
      <c r="N321" s="73">
        <v>3969.016357421875</v>
      </c>
      <c r="O321" s="73">
        <v>6304.6142578125</v>
      </c>
      <c r="P321" s="74"/>
      <c r="Q321" s="75"/>
      <c r="R321" s="75"/>
      <c r="S321" s="85"/>
      <c r="T321" s="48">
        <v>0</v>
      </c>
      <c r="U321" s="48">
        <v>3</v>
      </c>
      <c r="V321" s="49">
        <v>1998.211905</v>
      </c>
      <c r="W321" s="49">
        <v>0.000876</v>
      </c>
      <c r="X321" s="49">
        <v>0.003604</v>
      </c>
      <c r="Y321" s="49">
        <v>1.14803</v>
      </c>
      <c r="Z321" s="49">
        <v>0</v>
      </c>
      <c r="AA321" s="49">
        <v>0</v>
      </c>
      <c r="AB321" s="70">
        <v>321</v>
      </c>
      <c r="AC32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1" s="71"/>
      <c r="AE321" s="77">
        <v>600</v>
      </c>
      <c r="AF321" s="77">
        <v>494</v>
      </c>
      <c r="AG321" s="77">
        <v>49635</v>
      </c>
      <c r="AH321" s="77">
        <v>57054</v>
      </c>
      <c r="AI321" s="77"/>
      <c r="AJ321" s="77" t="s">
        <v>2584</v>
      </c>
      <c r="AK321" s="77" t="s">
        <v>2731</v>
      </c>
      <c r="AL321" s="77"/>
      <c r="AM321" s="77"/>
      <c r="AN321" s="79">
        <v>43929.69737268519</v>
      </c>
      <c r="AO321" s="77" t="s">
        <v>3485</v>
      </c>
      <c r="AP321" s="82" t="s">
        <v>3804</v>
      </c>
      <c r="AQ321" s="77" t="s">
        <v>66</v>
      </c>
      <c r="AR321" s="48" t="s">
        <v>1036</v>
      </c>
      <c r="AS321" s="48" t="s">
        <v>1036</v>
      </c>
      <c r="AT321" s="48" t="s">
        <v>1169</v>
      </c>
      <c r="AU321" s="48" t="s">
        <v>1169</v>
      </c>
      <c r="AV321" s="48"/>
      <c r="AW321" s="48"/>
      <c r="AX321" s="103" t="s">
        <v>4644</v>
      </c>
      <c r="AY321" s="103" t="s">
        <v>4736</v>
      </c>
      <c r="AZ321" s="103" t="s">
        <v>4897</v>
      </c>
      <c r="BA321" s="103" t="s">
        <v>4897</v>
      </c>
      <c r="BB321" s="2"/>
      <c r="BC321" s="3"/>
      <c r="BD321" s="3"/>
      <c r="BE321" s="3"/>
      <c r="BF321" s="3"/>
    </row>
    <row r="322" spans="1:58" ht="34.05" customHeight="1">
      <c r="A322" s="63" t="s">
        <v>589</v>
      </c>
      <c r="C322" s="64"/>
      <c r="D322" s="64"/>
      <c r="E322" s="65"/>
      <c r="F322" s="67"/>
      <c r="G322" s="99" t="s">
        <v>3364</v>
      </c>
      <c r="H322" s="64"/>
      <c r="I322" s="68"/>
      <c r="J322" s="69"/>
      <c r="K322" s="69"/>
      <c r="L322" s="68" t="s">
        <v>4249</v>
      </c>
      <c r="M322" s="72"/>
      <c r="N322" s="73">
        <v>4225.76806640625</v>
      </c>
      <c r="O322" s="73">
        <v>6009.76513671875</v>
      </c>
      <c r="P322" s="74"/>
      <c r="Q322" s="75"/>
      <c r="R322" s="75"/>
      <c r="S322" s="85"/>
      <c r="T322" s="48">
        <v>1</v>
      </c>
      <c r="U322" s="48">
        <v>0</v>
      </c>
      <c r="V322" s="49">
        <v>0</v>
      </c>
      <c r="W322" s="49">
        <v>0.000717</v>
      </c>
      <c r="X322" s="49">
        <v>0.000432</v>
      </c>
      <c r="Y322" s="49">
        <v>0.475275</v>
      </c>
      <c r="Z322" s="49">
        <v>0</v>
      </c>
      <c r="AA322" s="49">
        <v>0</v>
      </c>
      <c r="AB322" s="70">
        <v>322</v>
      </c>
      <c r="AC32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2" s="71"/>
      <c r="AE322" s="77">
        <v>1022</v>
      </c>
      <c r="AF322" s="77">
        <v>2957</v>
      </c>
      <c r="AG322" s="77">
        <v>29725</v>
      </c>
      <c r="AH322" s="77">
        <v>26471</v>
      </c>
      <c r="AI322" s="77"/>
      <c r="AJ322" s="77" t="s">
        <v>2585</v>
      </c>
      <c r="AK322" s="77" t="s">
        <v>2701</v>
      </c>
      <c r="AL322" s="82" t="s">
        <v>2995</v>
      </c>
      <c r="AM322" s="77"/>
      <c r="AN322" s="79">
        <v>40762.14724537037</v>
      </c>
      <c r="AO322" s="77" t="s">
        <v>3485</v>
      </c>
      <c r="AP322" s="82" t="s">
        <v>3805</v>
      </c>
      <c r="AQ322" s="77" t="s">
        <v>65</v>
      </c>
      <c r="AR322" s="48"/>
      <c r="AS322" s="48"/>
      <c r="AT322" s="48"/>
      <c r="AU322" s="48"/>
      <c r="AV322" s="48"/>
      <c r="AW322" s="48"/>
      <c r="AX322" s="48"/>
      <c r="AY322" s="48"/>
      <c r="AZ322" s="48"/>
      <c r="BA322" s="48"/>
      <c r="BB322" s="2"/>
      <c r="BC322" s="3"/>
      <c r="BD322" s="3"/>
      <c r="BE322" s="3"/>
      <c r="BF322" s="3"/>
    </row>
    <row r="323" spans="1:58" ht="34.05" customHeight="1">
      <c r="A323" s="63" t="s">
        <v>422</v>
      </c>
      <c r="C323" s="64"/>
      <c r="D323" s="64"/>
      <c r="E323" s="65"/>
      <c r="F323" s="67"/>
      <c r="G323" s="99" t="s">
        <v>3365</v>
      </c>
      <c r="H323" s="64"/>
      <c r="I323" s="68"/>
      <c r="J323" s="69"/>
      <c r="K323" s="69"/>
      <c r="L323" s="68" t="s">
        <v>4250</v>
      </c>
      <c r="M323" s="72"/>
      <c r="N323" s="73">
        <v>3318.304931640625</v>
      </c>
      <c r="O323" s="73">
        <v>8282.8916015625</v>
      </c>
      <c r="P323" s="74"/>
      <c r="Q323" s="75"/>
      <c r="R323" s="75"/>
      <c r="S323" s="85"/>
      <c r="T323" s="48">
        <v>0</v>
      </c>
      <c r="U323" s="48">
        <v>1</v>
      </c>
      <c r="V323" s="49">
        <v>0</v>
      </c>
      <c r="W323" s="49">
        <v>0.000708</v>
      </c>
      <c r="X323" s="49">
        <v>7.1E-05</v>
      </c>
      <c r="Y323" s="49">
        <v>0.507226</v>
      </c>
      <c r="Z323" s="49">
        <v>0</v>
      </c>
      <c r="AA323" s="49">
        <v>0</v>
      </c>
      <c r="AB323" s="70">
        <v>323</v>
      </c>
      <c r="AC32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3" s="71"/>
      <c r="AE323" s="77">
        <v>1099</v>
      </c>
      <c r="AF323" s="77">
        <v>953</v>
      </c>
      <c r="AG323" s="77">
        <v>43996</v>
      </c>
      <c r="AH323" s="77">
        <v>118484</v>
      </c>
      <c r="AI323" s="77"/>
      <c r="AJ323" s="77" t="s">
        <v>2586</v>
      </c>
      <c r="AK323" s="77" t="s">
        <v>2692</v>
      </c>
      <c r="AL323" s="82" t="s">
        <v>2996</v>
      </c>
      <c r="AM323" s="77"/>
      <c r="AN323" s="79">
        <v>40723.68530092593</v>
      </c>
      <c r="AO323" s="77" t="s">
        <v>3485</v>
      </c>
      <c r="AP323" s="82" t="s">
        <v>3806</v>
      </c>
      <c r="AQ323" s="77" t="s">
        <v>66</v>
      </c>
      <c r="AR323" s="48"/>
      <c r="AS323" s="48"/>
      <c r="AT323" s="48"/>
      <c r="AU323" s="48"/>
      <c r="AV323" s="48"/>
      <c r="AW323" s="48"/>
      <c r="AX323" s="103" t="s">
        <v>4623</v>
      </c>
      <c r="AY323" s="103" t="s">
        <v>4623</v>
      </c>
      <c r="AZ323" s="103" t="s">
        <v>4879</v>
      </c>
      <c r="BA323" s="103" t="s">
        <v>4879</v>
      </c>
      <c r="BB323" s="2"/>
      <c r="BC323" s="3"/>
      <c r="BD323" s="3"/>
      <c r="BE323" s="3"/>
      <c r="BF323" s="3"/>
    </row>
    <row r="324" spans="1:58" ht="34.05" customHeight="1">
      <c r="A324" s="63" t="s">
        <v>423</v>
      </c>
      <c r="C324" s="64"/>
      <c r="D324" s="64"/>
      <c r="E324" s="65"/>
      <c r="F324" s="67"/>
      <c r="G324" s="99" t="s">
        <v>3366</v>
      </c>
      <c r="H324" s="64"/>
      <c r="I324" s="68"/>
      <c r="J324" s="69"/>
      <c r="K324" s="69"/>
      <c r="L324" s="68" t="s">
        <v>4251</v>
      </c>
      <c r="M324" s="72"/>
      <c r="N324" s="73">
        <v>1679.906494140625</v>
      </c>
      <c r="O324" s="73">
        <v>5826.7060546875</v>
      </c>
      <c r="P324" s="74"/>
      <c r="Q324" s="75"/>
      <c r="R324" s="75"/>
      <c r="S324" s="85"/>
      <c r="T324" s="48">
        <v>0</v>
      </c>
      <c r="U324" s="48">
        <v>2</v>
      </c>
      <c r="V324" s="49">
        <v>506</v>
      </c>
      <c r="W324" s="49">
        <v>0.00075</v>
      </c>
      <c r="X324" s="49">
        <v>0.002406</v>
      </c>
      <c r="Y324" s="49">
        <v>0.837314</v>
      </c>
      <c r="Z324" s="49">
        <v>0</v>
      </c>
      <c r="AA324" s="49">
        <v>0</v>
      </c>
      <c r="AB324" s="70">
        <v>324</v>
      </c>
      <c r="AC32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4" s="71"/>
      <c r="AE324" s="77">
        <v>48</v>
      </c>
      <c r="AF324" s="77">
        <v>22</v>
      </c>
      <c r="AG324" s="77">
        <v>202</v>
      </c>
      <c r="AH324" s="77">
        <v>1382</v>
      </c>
      <c r="AI324" s="77"/>
      <c r="AJ324" s="77" t="s">
        <v>2587</v>
      </c>
      <c r="AK324" s="77" t="s">
        <v>2820</v>
      </c>
      <c r="AL324" s="77"/>
      <c r="AM324" s="77"/>
      <c r="AN324" s="79">
        <v>41747.815613425926</v>
      </c>
      <c r="AO324" s="77" t="s">
        <v>3485</v>
      </c>
      <c r="AP324" s="82" t="s">
        <v>3807</v>
      </c>
      <c r="AQ324" s="77" t="s">
        <v>66</v>
      </c>
      <c r="AR324" s="48" t="s">
        <v>1037</v>
      </c>
      <c r="AS324" s="48" t="s">
        <v>1037</v>
      </c>
      <c r="AT324" s="48" t="s">
        <v>1169</v>
      </c>
      <c r="AU324" s="48" t="s">
        <v>1169</v>
      </c>
      <c r="AV324" s="48"/>
      <c r="AW324" s="48"/>
      <c r="AX324" s="103" t="s">
        <v>4645</v>
      </c>
      <c r="AY324" s="103" t="s">
        <v>4645</v>
      </c>
      <c r="AZ324" s="103" t="s">
        <v>4898</v>
      </c>
      <c r="BA324" s="103" t="s">
        <v>4898</v>
      </c>
      <c r="BB324" s="2"/>
      <c r="BC324" s="3"/>
      <c r="BD324" s="3"/>
      <c r="BE324" s="3"/>
      <c r="BF324" s="3"/>
    </row>
    <row r="325" spans="1:58" ht="34.05" customHeight="1">
      <c r="A325" s="63" t="s">
        <v>590</v>
      </c>
      <c r="C325" s="64"/>
      <c r="D325" s="64"/>
      <c r="E325" s="65"/>
      <c r="F325" s="67"/>
      <c r="G325" s="99" t="s">
        <v>3367</v>
      </c>
      <c r="H325" s="64"/>
      <c r="I325" s="68"/>
      <c r="J325" s="69"/>
      <c r="K325" s="69"/>
      <c r="L325" s="68" t="s">
        <v>4252</v>
      </c>
      <c r="M325" s="72"/>
      <c r="N325" s="73">
        <v>2027.3883056640625</v>
      </c>
      <c r="O325" s="73">
        <v>5031.23681640625</v>
      </c>
      <c r="P325" s="74"/>
      <c r="Q325" s="75"/>
      <c r="R325" s="75"/>
      <c r="S325" s="85"/>
      <c r="T325" s="48">
        <v>1</v>
      </c>
      <c r="U325" s="48">
        <v>0</v>
      </c>
      <c r="V325" s="49">
        <v>0</v>
      </c>
      <c r="W325" s="49">
        <v>0.000631</v>
      </c>
      <c r="X325" s="49">
        <v>0.000288</v>
      </c>
      <c r="Y325" s="49">
        <v>0.505858</v>
      </c>
      <c r="Z325" s="49">
        <v>0</v>
      </c>
      <c r="AA325" s="49">
        <v>0</v>
      </c>
      <c r="AB325" s="70">
        <v>325</v>
      </c>
      <c r="AC32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5" s="71"/>
      <c r="AE325" s="77">
        <v>208</v>
      </c>
      <c r="AF325" s="77">
        <v>169</v>
      </c>
      <c r="AG325" s="77">
        <v>1803</v>
      </c>
      <c r="AH325" s="77">
        <v>2445</v>
      </c>
      <c r="AI325" s="77"/>
      <c r="AJ325" s="77" t="s">
        <v>2588</v>
      </c>
      <c r="AK325" s="77" t="s">
        <v>2709</v>
      </c>
      <c r="AL325" s="77"/>
      <c r="AM325" s="77"/>
      <c r="AN325" s="79">
        <v>43144.84230324074</v>
      </c>
      <c r="AO325" s="77" t="s">
        <v>3485</v>
      </c>
      <c r="AP325" s="82" t="s">
        <v>3808</v>
      </c>
      <c r="AQ325" s="77" t="s">
        <v>65</v>
      </c>
      <c r="AR325" s="48"/>
      <c r="AS325" s="48"/>
      <c r="AT325" s="48"/>
      <c r="AU325" s="48"/>
      <c r="AV325" s="48"/>
      <c r="AW325" s="48"/>
      <c r="AX325" s="48"/>
      <c r="AY325" s="48"/>
      <c r="AZ325" s="48"/>
      <c r="BA325" s="48"/>
      <c r="BB325" s="2"/>
      <c r="BC325" s="3"/>
      <c r="BD325" s="3"/>
      <c r="BE325" s="3"/>
      <c r="BF325" s="3"/>
    </row>
    <row r="326" spans="1:58" ht="34.05" customHeight="1">
      <c r="A326" s="63" t="s">
        <v>424</v>
      </c>
      <c r="C326" s="64"/>
      <c r="D326" s="64"/>
      <c r="E326" s="65"/>
      <c r="F326" s="67"/>
      <c r="G326" s="99" t="s">
        <v>3368</v>
      </c>
      <c r="H326" s="64"/>
      <c r="I326" s="68"/>
      <c r="J326" s="69"/>
      <c r="K326" s="69"/>
      <c r="L326" s="68" t="s">
        <v>4253</v>
      </c>
      <c r="M326" s="72"/>
      <c r="N326" s="73">
        <v>1786.72265625</v>
      </c>
      <c r="O326" s="73">
        <v>6403.021484375</v>
      </c>
      <c r="P326" s="74"/>
      <c r="Q326" s="75"/>
      <c r="R326" s="75"/>
      <c r="S326" s="85"/>
      <c r="T326" s="48">
        <v>0</v>
      </c>
      <c r="U326" s="48">
        <v>1</v>
      </c>
      <c r="V326" s="49">
        <v>0</v>
      </c>
      <c r="W326" s="49">
        <v>0.000749</v>
      </c>
      <c r="X326" s="49">
        <v>0.002371</v>
      </c>
      <c r="Y326" s="49">
        <v>0.407334</v>
      </c>
      <c r="Z326" s="49">
        <v>0</v>
      </c>
      <c r="AA326" s="49">
        <v>0</v>
      </c>
      <c r="AB326" s="70">
        <v>326</v>
      </c>
      <c r="AC32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6" s="71"/>
      <c r="AE326" s="77">
        <v>26</v>
      </c>
      <c r="AF326" s="77">
        <v>6</v>
      </c>
      <c r="AG326" s="77">
        <v>410</v>
      </c>
      <c r="AH326" s="77">
        <v>594</v>
      </c>
      <c r="AI326" s="77"/>
      <c r="AJ326" s="77" t="s">
        <v>2589</v>
      </c>
      <c r="AK326" s="77"/>
      <c r="AL326" s="77"/>
      <c r="AM326" s="77"/>
      <c r="AN326" s="79">
        <v>44134.7103125</v>
      </c>
      <c r="AO326" s="77" t="s">
        <v>3485</v>
      </c>
      <c r="AP326" s="82" t="s">
        <v>3809</v>
      </c>
      <c r="AQ326" s="77" t="s">
        <v>66</v>
      </c>
      <c r="AR326" s="48" t="s">
        <v>1038</v>
      </c>
      <c r="AS326" s="48" t="s">
        <v>1038</v>
      </c>
      <c r="AT326" s="48" t="s">
        <v>1169</v>
      </c>
      <c r="AU326" s="48" t="s">
        <v>1169</v>
      </c>
      <c r="AV326" s="48"/>
      <c r="AW326" s="48"/>
      <c r="AX326" s="103" t="s">
        <v>4646</v>
      </c>
      <c r="AY326" s="103" t="s">
        <v>4646</v>
      </c>
      <c r="AZ326" s="103" t="s">
        <v>4899</v>
      </c>
      <c r="BA326" s="103" t="s">
        <v>4899</v>
      </c>
      <c r="BB326" s="2"/>
      <c r="BC326" s="3"/>
      <c r="BD326" s="3"/>
      <c r="BE326" s="3"/>
      <c r="BF326" s="3"/>
    </row>
    <row r="327" spans="1:58" ht="34.05" customHeight="1">
      <c r="A327" s="63" t="s">
        <v>425</v>
      </c>
      <c r="C327" s="64"/>
      <c r="D327" s="64"/>
      <c r="E327" s="65"/>
      <c r="F327" s="67"/>
      <c r="G327" s="99" t="s">
        <v>3369</v>
      </c>
      <c r="H327" s="64"/>
      <c r="I327" s="68"/>
      <c r="J327" s="69"/>
      <c r="K327" s="69"/>
      <c r="L327" s="68" t="s">
        <v>4254</v>
      </c>
      <c r="M327" s="72"/>
      <c r="N327" s="73">
        <v>3084.686279296875</v>
      </c>
      <c r="O327" s="73">
        <v>4662.35546875</v>
      </c>
      <c r="P327" s="74"/>
      <c r="Q327" s="75"/>
      <c r="R327" s="75"/>
      <c r="S327" s="85"/>
      <c r="T327" s="48">
        <v>2</v>
      </c>
      <c r="U327" s="48">
        <v>2</v>
      </c>
      <c r="V327" s="49">
        <v>930.969317</v>
      </c>
      <c r="W327" s="49">
        <v>0.00081</v>
      </c>
      <c r="X327" s="49">
        <v>0.000643</v>
      </c>
      <c r="Y327" s="49">
        <v>1.024322</v>
      </c>
      <c r="Z327" s="49">
        <v>0.16666666666666666</v>
      </c>
      <c r="AA327" s="49">
        <v>0.3333333333333333</v>
      </c>
      <c r="AB327" s="70">
        <v>327</v>
      </c>
      <c r="AC32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7" s="71"/>
      <c r="AE327" s="77">
        <v>489</v>
      </c>
      <c r="AF327" s="77">
        <v>1432</v>
      </c>
      <c r="AG327" s="77">
        <v>2298</v>
      </c>
      <c r="AH327" s="77">
        <v>93</v>
      </c>
      <c r="AI327" s="77"/>
      <c r="AJ327" s="77" t="s">
        <v>2590</v>
      </c>
      <c r="AK327" s="77" t="s">
        <v>2701</v>
      </c>
      <c r="AL327" s="82" t="s">
        <v>2997</v>
      </c>
      <c r="AM327" s="77"/>
      <c r="AN327" s="79">
        <v>40957.72153935185</v>
      </c>
      <c r="AO327" s="77" t="s">
        <v>3485</v>
      </c>
      <c r="AP327" s="82" t="s">
        <v>3810</v>
      </c>
      <c r="AQ327" s="77" t="s">
        <v>66</v>
      </c>
      <c r="AR327" s="48" t="s">
        <v>1039</v>
      </c>
      <c r="AS327" s="48" t="s">
        <v>1039</v>
      </c>
      <c r="AT327" s="48" t="s">
        <v>1174</v>
      </c>
      <c r="AU327" s="48" t="s">
        <v>1174</v>
      </c>
      <c r="AV327" s="48"/>
      <c r="AW327" s="48"/>
      <c r="AX327" s="103" t="s">
        <v>4647</v>
      </c>
      <c r="AY327" s="103" t="s">
        <v>4647</v>
      </c>
      <c r="AZ327" s="103" t="s">
        <v>4900</v>
      </c>
      <c r="BA327" s="103" t="s">
        <v>4900</v>
      </c>
      <c r="BB327" s="2"/>
      <c r="BC327" s="3"/>
      <c r="BD327" s="3"/>
      <c r="BE327" s="3"/>
      <c r="BF327" s="3"/>
    </row>
    <row r="328" spans="1:58" ht="34.05" customHeight="1">
      <c r="A328" s="63" t="s">
        <v>426</v>
      </c>
      <c r="C328" s="64"/>
      <c r="D328" s="64"/>
      <c r="E328" s="65"/>
      <c r="F328" s="67"/>
      <c r="G328" s="99" t="s">
        <v>3370</v>
      </c>
      <c r="H328" s="64"/>
      <c r="I328" s="68"/>
      <c r="J328" s="69"/>
      <c r="K328" s="69"/>
      <c r="L328" s="68" t="s">
        <v>4255</v>
      </c>
      <c r="M328" s="72"/>
      <c r="N328" s="73">
        <v>764.39208984375</v>
      </c>
      <c r="O328" s="73">
        <v>645.3368530273438</v>
      </c>
      <c r="P328" s="74"/>
      <c r="Q328" s="75"/>
      <c r="R328" s="75"/>
      <c r="S328" s="85"/>
      <c r="T328" s="48">
        <v>0</v>
      </c>
      <c r="U328" s="48">
        <v>1</v>
      </c>
      <c r="V328" s="49">
        <v>0</v>
      </c>
      <c r="W328" s="49">
        <v>0.000652</v>
      </c>
      <c r="X328" s="49">
        <v>0.00082</v>
      </c>
      <c r="Y328" s="49">
        <v>0.387545</v>
      </c>
      <c r="Z328" s="49">
        <v>0</v>
      </c>
      <c r="AA328" s="49">
        <v>0</v>
      </c>
      <c r="AB328" s="70">
        <v>328</v>
      </c>
      <c r="AC32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8" s="71"/>
      <c r="AE328" s="77">
        <v>2403</v>
      </c>
      <c r="AF328" s="77">
        <v>10720</v>
      </c>
      <c r="AG328" s="77">
        <v>4359</v>
      </c>
      <c r="AH328" s="77">
        <v>12866</v>
      </c>
      <c r="AI328" s="77"/>
      <c r="AJ328" s="77" t="s">
        <v>2591</v>
      </c>
      <c r="AK328" s="77" t="s">
        <v>2693</v>
      </c>
      <c r="AL328" s="82" t="s">
        <v>2998</v>
      </c>
      <c r="AM328" s="77"/>
      <c r="AN328" s="79">
        <v>42067.43446759259</v>
      </c>
      <c r="AO328" s="77" t="s">
        <v>3485</v>
      </c>
      <c r="AP328" s="82" t="s">
        <v>3811</v>
      </c>
      <c r="AQ328" s="77" t="s">
        <v>66</v>
      </c>
      <c r="AR328" s="48"/>
      <c r="AS328" s="48"/>
      <c r="AT328" s="48"/>
      <c r="AU328" s="48"/>
      <c r="AV328" s="48"/>
      <c r="AW328" s="48"/>
      <c r="AX328" s="103" t="s">
        <v>4648</v>
      </c>
      <c r="AY328" s="103" t="s">
        <v>4648</v>
      </c>
      <c r="AZ328" s="103" t="s">
        <v>4901</v>
      </c>
      <c r="BA328" s="103" t="s">
        <v>4901</v>
      </c>
      <c r="BB328" s="2"/>
      <c r="BC328" s="3"/>
      <c r="BD328" s="3"/>
      <c r="BE328" s="3"/>
      <c r="BF328" s="3"/>
    </row>
    <row r="329" spans="1:58" ht="34.05" customHeight="1">
      <c r="A329" s="63" t="s">
        <v>491</v>
      </c>
      <c r="C329" s="64"/>
      <c r="D329" s="64"/>
      <c r="E329" s="65"/>
      <c r="F329" s="67"/>
      <c r="G329" s="99" t="s">
        <v>3371</v>
      </c>
      <c r="H329" s="64"/>
      <c r="I329" s="68"/>
      <c r="J329" s="69"/>
      <c r="K329" s="69"/>
      <c r="L329" s="68" t="s">
        <v>4256</v>
      </c>
      <c r="M329" s="72"/>
      <c r="N329" s="73">
        <v>920.1577758789062</v>
      </c>
      <c r="O329" s="73">
        <v>1677.9635009765625</v>
      </c>
      <c r="P329" s="74"/>
      <c r="Q329" s="75"/>
      <c r="R329" s="75"/>
      <c r="S329" s="85"/>
      <c r="T329" s="48">
        <v>11</v>
      </c>
      <c r="U329" s="48">
        <v>1</v>
      </c>
      <c r="V329" s="49">
        <v>2040.166667</v>
      </c>
      <c r="W329" s="49">
        <v>0.000781</v>
      </c>
      <c r="X329" s="49">
        <v>0.006823</v>
      </c>
      <c r="Y329" s="49">
        <v>3.074106</v>
      </c>
      <c r="Z329" s="49">
        <v>0.1111111111111111</v>
      </c>
      <c r="AA329" s="49">
        <v>0</v>
      </c>
      <c r="AB329" s="70">
        <v>329</v>
      </c>
      <c r="AC32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29" s="71"/>
      <c r="AE329" s="77">
        <v>2322</v>
      </c>
      <c r="AF329" s="77">
        <v>4274</v>
      </c>
      <c r="AG329" s="77">
        <v>3208</v>
      </c>
      <c r="AH329" s="77">
        <v>5354</v>
      </c>
      <c r="AI329" s="77"/>
      <c r="AJ329" s="77" t="s">
        <v>2592</v>
      </c>
      <c r="AK329" s="77" t="s">
        <v>2709</v>
      </c>
      <c r="AL329" s="82" t="s">
        <v>2999</v>
      </c>
      <c r="AM329" s="77"/>
      <c r="AN329" s="79">
        <v>40267.96859953704</v>
      </c>
      <c r="AO329" s="77" t="s">
        <v>3485</v>
      </c>
      <c r="AP329" s="82" t="s">
        <v>3812</v>
      </c>
      <c r="AQ329" s="77" t="s">
        <v>66</v>
      </c>
      <c r="AR329" s="48" t="s">
        <v>1124</v>
      </c>
      <c r="AS329" s="48" t="s">
        <v>1124</v>
      </c>
      <c r="AT329" s="48" t="s">
        <v>1169</v>
      </c>
      <c r="AU329" s="48" t="s">
        <v>1169</v>
      </c>
      <c r="AV329" s="48"/>
      <c r="AW329" s="48"/>
      <c r="AX329" s="103" t="s">
        <v>4649</v>
      </c>
      <c r="AY329" s="103" t="s">
        <v>4649</v>
      </c>
      <c r="AZ329" s="103" t="s">
        <v>4902</v>
      </c>
      <c r="BA329" s="103" t="s">
        <v>4902</v>
      </c>
      <c r="BB329" s="2"/>
      <c r="BC329" s="3"/>
      <c r="BD329" s="3"/>
      <c r="BE329" s="3"/>
      <c r="BF329" s="3"/>
    </row>
    <row r="330" spans="1:58" ht="34.05" customHeight="1">
      <c r="A330" s="63" t="s">
        <v>427</v>
      </c>
      <c r="C330" s="64"/>
      <c r="D330" s="64"/>
      <c r="E330" s="65"/>
      <c r="F330" s="67"/>
      <c r="G330" s="99" t="s">
        <v>3372</v>
      </c>
      <c r="H330" s="64"/>
      <c r="I330" s="68"/>
      <c r="J330" s="69"/>
      <c r="K330" s="69"/>
      <c r="L330" s="68" t="s">
        <v>4257</v>
      </c>
      <c r="M330" s="72"/>
      <c r="N330" s="73">
        <v>331.8525085449219</v>
      </c>
      <c r="O330" s="73">
        <v>1140.9349365234375</v>
      </c>
      <c r="P330" s="74"/>
      <c r="Q330" s="75"/>
      <c r="R330" s="75"/>
      <c r="S330" s="85"/>
      <c r="T330" s="48">
        <v>0</v>
      </c>
      <c r="U330" s="48">
        <v>1</v>
      </c>
      <c r="V330" s="49">
        <v>0</v>
      </c>
      <c r="W330" s="49">
        <v>0.000652</v>
      </c>
      <c r="X330" s="49">
        <v>0.00082</v>
      </c>
      <c r="Y330" s="49">
        <v>0.387545</v>
      </c>
      <c r="Z330" s="49">
        <v>0</v>
      </c>
      <c r="AA330" s="49">
        <v>0</v>
      </c>
      <c r="AB330" s="70">
        <v>330</v>
      </c>
      <c r="AC33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0" s="71"/>
      <c r="AE330" s="77">
        <v>997</v>
      </c>
      <c r="AF330" s="77">
        <v>3814</v>
      </c>
      <c r="AG330" s="77">
        <v>57568</v>
      </c>
      <c r="AH330" s="77">
        <v>47320</v>
      </c>
      <c r="AI330" s="77"/>
      <c r="AJ330" s="77" t="s">
        <v>2593</v>
      </c>
      <c r="AK330" s="77" t="s">
        <v>2821</v>
      </c>
      <c r="AL330" s="82" t="s">
        <v>3000</v>
      </c>
      <c r="AM330" s="77"/>
      <c r="AN330" s="79">
        <v>39786.67722222222</v>
      </c>
      <c r="AO330" s="77" t="s">
        <v>3485</v>
      </c>
      <c r="AP330" s="82" t="s">
        <v>3813</v>
      </c>
      <c r="AQ330" s="77" t="s">
        <v>66</v>
      </c>
      <c r="AR330" s="48"/>
      <c r="AS330" s="48"/>
      <c r="AT330" s="48"/>
      <c r="AU330" s="48"/>
      <c r="AV330" s="48"/>
      <c r="AW330" s="48"/>
      <c r="AX330" s="103" t="s">
        <v>4648</v>
      </c>
      <c r="AY330" s="103" t="s">
        <v>4648</v>
      </c>
      <c r="AZ330" s="103" t="s">
        <v>4901</v>
      </c>
      <c r="BA330" s="103" t="s">
        <v>4901</v>
      </c>
      <c r="BB330" s="2"/>
      <c r="BC330" s="3"/>
      <c r="BD330" s="3"/>
      <c r="BE330" s="3"/>
      <c r="BF330" s="3"/>
    </row>
    <row r="331" spans="1:58" ht="34.05" customHeight="1">
      <c r="A331" s="63" t="s">
        <v>428</v>
      </c>
      <c r="C331" s="64"/>
      <c r="D331" s="64"/>
      <c r="E331" s="65"/>
      <c r="F331" s="67"/>
      <c r="G331" s="99" t="s">
        <v>3373</v>
      </c>
      <c r="H331" s="64"/>
      <c r="I331" s="68"/>
      <c r="J331" s="69"/>
      <c r="K331" s="69"/>
      <c r="L331" s="68" t="s">
        <v>4258</v>
      </c>
      <c r="M331" s="72"/>
      <c r="N331" s="73">
        <v>178.55357360839844</v>
      </c>
      <c r="O331" s="73">
        <v>1480.8094482421875</v>
      </c>
      <c r="P331" s="74"/>
      <c r="Q331" s="75"/>
      <c r="R331" s="75"/>
      <c r="S331" s="85"/>
      <c r="T331" s="48">
        <v>0</v>
      </c>
      <c r="U331" s="48">
        <v>1</v>
      </c>
      <c r="V331" s="49">
        <v>0</v>
      </c>
      <c r="W331" s="49">
        <v>0.000652</v>
      </c>
      <c r="X331" s="49">
        <v>0.00082</v>
      </c>
      <c r="Y331" s="49">
        <v>0.387545</v>
      </c>
      <c r="Z331" s="49">
        <v>0</v>
      </c>
      <c r="AA331" s="49">
        <v>0</v>
      </c>
      <c r="AB331" s="70">
        <v>331</v>
      </c>
      <c r="AC33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1" s="71"/>
      <c r="AE331" s="77">
        <v>779</v>
      </c>
      <c r="AF331" s="77">
        <v>3857</v>
      </c>
      <c r="AG331" s="77">
        <v>7882</v>
      </c>
      <c r="AH331" s="77">
        <v>3230</v>
      </c>
      <c r="AI331" s="77"/>
      <c r="AJ331" s="77" t="s">
        <v>2594</v>
      </c>
      <c r="AK331" s="77" t="s">
        <v>2822</v>
      </c>
      <c r="AL331" s="82" t="s">
        <v>3001</v>
      </c>
      <c r="AM331" s="77"/>
      <c r="AN331" s="79">
        <v>41169.34412037037</v>
      </c>
      <c r="AO331" s="77" t="s">
        <v>3485</v>
      </c>
      <c r="AP331" s="82" t="s">
        <v>3814</v>
      </c>
      <c r="AQ331" s="77" t="s">
        <v>66</v>
      </c>
      <c r="AR331" s="48"/>
      <c r="AS331" s="48"/>
      <c r="AT331" s="48"/>
      <c r="AU331" s="48"/>
      <c r="AV331" s="48"/>
      <c r="AW331" s="48"/>
      <c r="AX331" s="103" t="s">
        <v>4648</v>
      </c>
      <c r="AY331" s="103" t="s">
        <v>4648</v>
      </c>
      <c r="AZ331" s="103" t="s">
        <v>4901</v>
      </c>
      <c r="BA331" s="103" t="s">
        <v>4901</v>
      </c>
      <c r="BB331" s="2"/>
      <c r="BC331" s="3"/>
      <c r="BD331" s="3"/>
      <c r="BE331" s="3"/>
      <c r="BF331" s="3"/>
    </row>
    <row r="332" spans="1:58" ht="34.05" customHeight="1">
      <c r="A332" s="63" t="s">
        <v>429</v>
      </c>
      <c r="C332" s="64"/>
      <c r="D332" s="64"/>
      <c r="E332" s="65"/>
      <c r="F332" s="67"/>
      <c r="G332" s="99" t="s">
        <v>3374</v>
      </c>
      <c r="H332" s="64"/>
      <c r="I332" s="68"/>
      <c r="J332" s="69"/>
      <c r="K332" s="69"/>
      <c r="L332" s="68" t="s">
        <v>4259</v>
      </c>
      <c r="M332" s="72"/>
      <c r="N332" s="73">
        <v>3230.3408203125</v>
      </c>
      <c r="O332" s="73">
        <v>4727.45361328125</v>
      </c>
      <c r="P332" s="74"/>
      <c r="Q332" s="75"/>
      <c r="R332" s="75"/>
      <c r="S332" s="85"/>
      <c r="T332" s="48">
        <v>0</v>
      </c>
      <c r="U332" s="48">
        <v>2</v>
      </c>
      <c r="V332" s="49">
        <v>0</v>
      </c>
      <c r="W332" s="49">
        <v>0.000797</v>
      </c>
      <c r="X332" s="49">
        <v>0.000599</v>
      </c>
      <c r="Y332" s="49">
        <v>0.717305</v>
      </c>
      <c r="Z332" s="49">
        <v>1</v>
      </c>
      <c r="AA332" s="49">
        <v>0</v>
      </c>
      <c r="AB332" s="70">
        <v>332</v>
      </c>
      <c r="AC33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2" s="71"/>
      <c r="AE332" s="77">
        <v>296</v>
      </c>
      <c r="AF332" s="77">
        <v>378</v>
      </c>
      <c r="AG332" s="77">
        <v>616</v>
      </c>
      <c r="AH332" s="77">
        <v>96</v>
      </c>
      <c r="AI332" s="77"/>
      <c r="AJ332" s="77" t="s">
        <v>2595</v>
      </c>
      <c r="AK332" s="77" t="s">
        <v>2694</v>
      </c>
      <c r="AL332" s="82" t="s">
        <v>2997</v>
      </c>
      <c r="AM332" s="77"/>
      <c r="AN332" s="79">
        <v>42185.524201388886</v>
      </c>
      <c r="AO332" s="77" t="s">
        <v>3485</v>
      </c>
      <c r="AP332" s="82" t="s">
        <v>3815</v>
      </c>
      <c r="AQ332" s="77" t="s">
        <v>66</v>
      </c>
      <c r="AR332" s="48" t="s">
        <v>1039</v>
      </c>
      <c r="AS332" s="48" t="s">
        <v>1039</v>
      </c>
      <c r="AT332" s="48" t="s">
        <v>1174</v>
      </c>
      <c r="AU332" s="48" t="s">
        <v>1174</v>
      </c>
      <c r="AV332" s="48"/>
      <c r="AW332" s="48"/>
      <c r="AX332" s="103" t="s">
        <v>4650</v>
      </c>
      <c r="AY332" s="103" t="s">
        <v>4650</v>
      </c>
      <c r="AZ332" s="103" t="s">
        <v>4903</v>
      </c>
      <c r="BA332" s="103" t="s">
        <v>4903</v>
      </c>
      <c r="BB332" s="2"/>
      <c r="BC332" s="3"/>
      <c r="BD332" s="3"/>
      <c r="BE332" s="3"/>
      <c r="BF332" s="3"/>
    </row>
    <row r="333" spans="1:58" ht="34.05" customHeight="1">
      <c r="A333" s="63" t="s">
        <v>430</v>
      </c>
      <c r="C333" s="64"/>
      <c r="D333" s="64"/>
      <c r="E333" s="65"/>
      <c r="F333" s="67"/>
      <c r="G333" s="99" t="s">
        <v>3375</v>
      </c>
      <c r="H333" s="64"/>
      <c r="I333" s="68"/>
      <c r="J333" s="69"/>
      <c r="K333" s="69"/>
      <c r="L333" s="68" t="s">
        <v>4260</v>
      </c>
      <c r="M333" s="72"/>
      <c r="N333" s="73">
        <v>1036.7139892578125</v>
      </c>
      <c r="O333" s="73">
        <v>3035.929931640625</v>
      </c>
      <c r="P333" s="74"/>
      <c r="Q333" s="75"/>
      <c r="R333" s="75"/>
      <c r="S333" s="85"/>
      <c r="T333" s="48">
        <v>3</v>
      </c>
      <c r="U333" s="48">
        <v>2</v>
      </c>
      <c r="V333" s="49">
        <v>0</v>
      </c>
      <c r="W333" s="49">
        <v>0.000769</v>
      </c>
      <c r="X333" s="49">
        <v>0.003634</v>
      </c>
      <c r="Y333" s="49">
        <v>0.815908</v>
      </c>
      <c r="Z333" s="49">
        <v>0.6666666666666666</v>
      </c>
      <c r="AA333" s="49">
        <v>0.6666666666666666</v>
      </c>
      <c r="AB333" s="70">
        <v>333</v>
      </c>
      <c r="AC33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3" s="71"/>
      <c r="AE333" s="77">
        <v>153</v>
      </c>
      <c r="AF333" s="77">
        <v>273</v>
      </c>
      <c r="AG333" s="77">
        <v>65</v>
      </c>
      <c r="AH333" s="77">
        <v>98</v>
      </c>
      <c r="AI333" s="77"/>
      <c r="AJ333" s="77" t="s">
        <v>2596</v>
      </c>
      <c r="AK333" s="77"/>
      <c r="AL333" s="82" t="s">
        <v>3002</v>
      </c>
      <c r="AM333" s="77"/>
      <c r="AN333" s="79">
        <v>43375.61829861111</v>
      </c>
      <c r="AO333" s="77" t="s">
        <v>3485</v>
      </c>
      <c r="AP333" s="82" t="s">
        <v>3816</v>
      </c>
      <c r="AQ333" s="77" t="s">
        <v>66</v>
      </c>
      <c r="AR333" s="48" t="s">
        <v>1040</v>
      </c>
      <c r="AS333" s="48" t="s">
        <v>1040</v>
      </c>
      <c r="AT333" s="48" t="s">
        <v>1169</v>
      </c>
      <c r="AU333" s="48" t="s">
        <v>1169</v>
      </c>
      <c r="AV333" s="48"/>
      <c r="AW333" s="48"/>
      <c r="AX333" s="103" t="s">
        <v>4651</v>
      </c>
      <c r="AY333" s="103" t="s">
        <v>4651</v>
      </c>
      <c r="AZ333" s="103" t="s">
        <v>4904</v>
      </c>
      <c r="BA333" s="103" t="s">
        <v>4904</v>
      </c>
      <c r="BB333" s="2"/>
      <c r="BC333" s="3"/>
      <c r="BD333" s="3"/>
      <c r="BE333" s="3"/>
      <c r="BF333" s="3"/>
    </row>
    <row r="334" spans="1:58" ht="34.05" customHeight="1">
      <c r="A334" s="63" t="s">
        <v>431</v>
      </c>
      <c r="C334" s="64"/>
      <c r="D334" s="64"/>
      <c r="E334" s="65"/>
      <c r="F334" s="67"/>
      <c r="G334" s="99" t="s">
        <v>3376</v>
      </c>
      <c r="H334" s="64"/>
      <c r="I334" s="68"/>
      <c r="J334" s="69"/>
      <c r="K334" s="69"/>
      <c r="L334" s="68" t="s">
        <v>4261</v>
      </c>
      <c r="M334" s="72"/>
      <c r="N334" s="73">
        <v>1231.8463134765625</v>
      </c>
      <c r="O334" s="73">
        <v>3090.105224609375</v>
      </c>
      <c r="P334" s="74"/>
      <c r="Q334" s="75"/>
      <c r="R334" s="75"/>
      <c r="S334" s="85"/>
      <c r="T334" s="48">
        <v>2</v>
      </c>
      <c r="U334" s="48">
        <v>2</v>
      </c>
      <c r="V334" s="49">
        <v>0</v>
      </c>
      <c r="W334" s="49">
        <v>0.000769</v>
      </c>
      <c r="X334" s="49">
        <v>0.003634</v>
      </c>
      <c r="Y334" s="49">
        <v>0.815908</v>
      </c>
      <c r="Z334" s="49">
        <v>0.8333333333333334</v>
      </c>
      <c r="AA334" s="49">
        <v>0.3333333333333333</v>
      </c>
      <c r="AB334" s="70">
        <v>334</v>
      </c>
      <c r="AC33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4" s="71"/>
      <c r="AE334" s="77">
        <v>438</v>
      </c>
      <c r="AF334" s="77">
        <v>97</v>
      </c>
      <c r="AG334" s="77">
        <v>43</v>
      </c>
      <c r="AH334" s="77">
        <v>327</v>
      </c>
      <c r="AI334" s="77"/>
      <c r="AJ334" s="77" t="s">
        <v>2597</v>
      </c>
      <c r="AK334" s="77" t="s">
        <v>2693</v>
      </c>
      <c r="AL334" s="77"/>
      <c r="AM334" s="77"/>
      <c r="AN334" s="79">
        <v>43572.406481481485</v>
      </c>
      <c r="AO334" s="77" t="s">
        <v>3485</v>
      </c>
      <c r="AP334" s="82" t="s">
        <v>3817</v>
      </c>
      <c r="AQ334" s="77" t="s">
        <v>66</v>
      </c>
      <c r="AR334" s="48"/>
      <c r="AS334" s="48"/>
      <c r="AT334" s="48"/>
      <c r="AU334" s="48"/>
      <c r="AV334" s="48"/>
      <c r="AW334" s="48"/>
      <c r="AX334" s="103" t="s">
        <v>4652</v>
      </c>
      <c r="AY334" s="103" t="s">
        <v>4652</v>
      </c>
      <c r="AZ334" s="103" t="s">
        <v>4905</v>
      </c>
      <c r="BA334" s="103" t="s">
        <v>4905</v>
      </c>
      <c r="BB334" s="2"/>
      <c r="BC334" s="3"/>
      <c r="BD334" s="3"/>
      <c r="BE334" s="3"/>
      <c r="BF334" s="3"/>
    </row>
    <row r="335" spans="1:58" ht="34.05" customHeight="1">
      <c r="A335" s="63" t="s">
        <v>433</v>
      </c>
      <c r="C335" s="64"/>
      <c r="D335" s="64"/>
      <c r="E335" s="65"/>
      <c r="F335" s="67"/>
      <c r="G335" s="99" t="s">
        <v>3377</v>
      </c>
      <c r="H335" s="64"/>
      <c r="I335" s="68"/>
      <c r="J335" s="69"/>
      <c r="K335" s="69"/>
      <c r="L335" s="68" t="s">
        <v>4262</v>
      </c>
      <c r="M335" s="72"/>
      <c r="N335" s="73">
        <v>1292.080810546875</v>
      </c>
      <c r="O335" s="73">
        <v>3723.094970703125</v>
      </c>
      <c r="P335" s="74"/>
      <c r="Q335" s="75"/>
      <c r="R335" s="75"/>
      <c r="S335" s="85"/>
      <c r="T335" s="48">
        <v>0</v>
      </c>
      <c r="U335" s="48">
        <v>2</v>
      </c>
      <c r="V335" s="49">
        <v>0</v>
      </c>
      <c r="W335" s="49">
        <v>0.000768</v>
      </c>
      <c r="X335" s="49">
        <v>0.002597</v>
      </c>
      <c r="Y335" s="49">
        <v>0.608543</v>
      </c>
      <c r="Z335" s="49">
        <v>0.5</v>
      </c>
      <c r="AA335" s="49">
        <v>0</v>
      </c>
      <c r="AB335" s="70">
        <v>335</v>
      </c>
      <c r="AC33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5" s="71"/>
      <c r="AE335" s="77">
        <v>417</v>
      </c>
      <c r="AF335" s="77">
        <v>3286</v>
      </c>
      <c r="AG335" s="77">
        <v>3943</v>
      </c>
      <c r="AH335" s="77">
        <v>394</v>
      </c>
      <c r="AI335" s="77"/>
      <c r="AJ335" s="77" t="s">
        <v>2598</v>
      </c>
      <c r="AK335" s="77" t="s">
        <v>2693</v>
      </c>
      <c r="AL335" s="82" t="s">
        <v>3003</v>
      </c>
      <c r="AM335" s="77"/>
      <c r="AN335" s="79">
        <v>40474.466886574075</v>
      </c>
      <c r="AO335" s="77" t="s">
        <v>3485</v>
      </c>
      <c r="AP335" s="82" t="s">
        <v>3818</v>
      </c>
      <c r="AQ335" s="77" t="s">
        <v>66</v>
      </c>
      <c r="AR335" s="48"/>
      <c r="AS335" s="48"/>
      <c r="AT335" s="48"/>
      <c r="AU335" s="48"/>
      <c r="AV335" s="48" t="s">
        <v>1186</v>
      </c>
      <c r="AW335" s="48" t="s">
        <v>1186</v>
      </c>
      <c r="AX335" s="103" t="s">
        <v>4589</v>
      </c>
      <c r="AY335" s="103" t="s">
        <v>4589</v>
      </c>
      <c r="AZ335" s="103" t="s">
        <v>4846</v>
      </c>
      <c r="BA335" s="103" t="s">
        <v>4846</v>
      </c>
      <c r="BB335" s="2"/>
      <c r="BC335" s="3"/>
      <c r="BD335" s="3"/>
      <c r="BE335" s="3"/>
      <c r="BF335" s="3"/>
    </row>
    <row r="336" spans="1:58" ht="34.05" customHeight="1">
      <c r="A336" s="63" t="s">
        <v>434</v>
      </c>
      <c r="C336" s="64"/>
      <c r="D336" s="64"/>
      <c r="E336" s="65"/>
      <c r="F336" s="67"/>
      <c r="G336" s="99" t="s">
        <v>3378</v>
      </c>
      <c r="H336" s="64"/>
      <c r="I336" s="68"/>
      <c r="J336" s="69"/>
      <c r="K336" s="69"/>
      <c r="L336" s="68" t="s">
        <v>4263</v>
      </c>
      <c r="M336" s="72"/>
      <c r="N336" s="73">
        <v>5342.02001953125</v>
      </c>
      <c r="O336" s="73">
        <v>1074.272705078125</v>
      </c>
      <c r="P336" s="74"/>
      <c r="Q336" s="75"/>
      <c r="R336" s="75"/>
      <c r="S336" s="85"/>
      <c r="T336" s="48">
        <v>0</v>
      </c>
      <c r="U336" s="48">
        <v>1</v>
      </c>
      <c r="V336" s="49">
        <v>0</v>
      </c>
      <c r="W336" s="49">
        <v>0.2</v>
      </c>
      <c r="X336" s="49">
        <v>0</v>
      </c>
      <c r="Y336" s="49">
        <v>0.610686</v>
      </c>
      <c r="Z336" s="49">
        <v>0</v>
      </c>
      <c r="AA336" s="49">
        <v>0</v>
      </c>
      <c r="AB336" s="70">
        <v>336</v>
      </c>
      <c r="AC33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6" s="71"/>
      <c r="AE336" s="77">
        <v>1169</v>
      </c>
      <c r="AF336" s="77">
        <v>12482</v>
      </c>
      <c r="AG336" s="77">
        <v>11275</v>
      </c>
      <c r="AH336" s="77">
        <v>15642</v>
      </c>
      <c r="AI336" s="77"/>
      <c r="AJ336" s="77"/>
      <c r="AK336" s="77"/>
      <c r="AL336" s="77"/>
      <c r="AM336" s="77"/>
      <c r="AN336" s="79">
        <v>40938.57423611111</v>
      </c>
      <c r="AO336" s="77" t="s">
        <v>3485</v>
      </c>
      <c r="AP336" s="82" t="s">
        <v>3819</v>
      </c>
      <c r="AQ336" s="77" t="s">
        <v>66</v>
      </c>
      <c r="AR336" s="48"/>
      <c r="AS336" s="48"/>
      <c r="AT336" s="48"/>
      <c r="AU336" s="48"/>
      <c r="AV336" s="48"/>
      <c r="AW336" s="48"/>
      <c r="AX336" s="103" t="s">
        <v>4653</v>
      </c>
      <c r="AY336" s="103" t="s">
        <v>4653</v>
      </c>
      <c r="AZ336" s="103" t="s">
        <v>4906</v>
      </c>
      <c r="BA336" s="103" t="s">
        <v>4906</v>
      </c>
      <c r="BB336" s="2"/>
      <c r="BC336" s="3"/>
      <c r="BD336" s="3"/>
      <c r="BE336" s="3"/>
      <c r="BF336" s="3"/>
    </row>
    <row r="337" spans="1:58" ht="34.05" customHeight="1">
      <c r="A337" s="63" t="s">
        <v>460</v>
      </c>
      <c r="C337" s="64"/>
      <c r="D337" s="64"/>
      <c r="E337" s="65"/>
      <c r="F337" s="67"/>
      <c r="G337" s="99" t="s">
        <v>3379</v>
      </c>
      <c r="H337" s="64"/>
      <c r="I337" s="68"/>
      <c r="J337" s="69"/>
      <c r="K337" s="69"/>
      <c r="L337" s="68" t="s">
        <v>4264</v>
      </c>
      <c r="M337" s="72"/>
      <c r="N337" s="73">
        <v>5465.8203125</v>
      </c>
      <c r="O337" s="73">
        <v>1543.693359375</v>
      </c>
      <c r="P337" s="74"/>
      <c r="Q337" s="75"/>
      <c r="R337" s="75"/>
      <c r="S337" s="85"/>
      <c r="T337" s="48">
        <v>4</v>
      </c>
      <c r="U337" s="48">
        <v>1</v>
      </c>
      <c r="V337" s="49">
        <v>6</v>
      </c>
      <c r="W337" s="49">
        <v>0.333333</v>
      </c>
      <c r="X337" s="49">
        <v>0</v>
      </c>
      <c r="Y337" s="49">
        <v>2.167936</v>
      </c>
      <c r="Z337" s="49">
        <v>0</v>
      </c>
      <c r="AA337" s="49">
        <v>0</v>
      </c>
      <c r="AB337" s="70">
        <v>337</v>
      </c>
      <c r="AC33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7" s="71"/>
      <c r="AE337" s="77">
        <v>384</v>
      </c>
      <c r="AF337" s="77">
        <v>2082</v>
      </c>
      <c r="AG337" s="77">
        <v>1535</v>
      </c>
      <c r="AH337" s="77">
        <v>856</v>
      </c>
      <c r="AI337" s="77"/>
      <c r="AJ337" s="77" t="s">
        <v>2599</v>
      </c>
      <c r="AK337" s="77" t="s">
        <v>2709</v>
      </c>
      <c r="AL337" s="82" t="s">
        <v>3004</v>
      </c>
      <c r="AM337" s="77"/>
      <c r="AN337" s="79">
        <v>41778.39013888889</v>
      </c>
      <c r="AO337" s="77" t="s">
        <v>3485</v>
      </c>
      <c r="AP337" s="82" t="s">
        <v>3820</v>
      </c>
      <c r="AQ337" s="77" t="s">
        <v>66</v>
      </c>
      <c r="AR337" s="48" t="s">
        <v>1055</v>
      </c>
      <c r="AS337" s="48" t="s">
        <v>1055</v>
      </c>
      <c r="AT337" s="48" t="s">
        <v>1169</v>
      </c>
      <c r="AU337" s="48" t="s">
        <v>1169</v>
      </c>
      <c r="AV337" s="48"/>
      <c r="AW337" s="48"/>
      <c r="AX337" s="103" t="s">
        <v>4654</v>
      </c>
      <c r="AY337" s="103" t="s">
        <v>4654</v>
      </c>
      <c r="AZ337" s="103" t="s">
        <v>4907</v>
      </c>
      <c r="BA337" s="103" t="s">
        <v>4907</v>
      </c>
      <c r="BB337" s="2"/>
      <c r="BC337" s="3"/>
      <c r="BD337" s="3"/>
      <c r="BE337" s="3"/>
      <c r="BF337" s="3"/>
    </row>
    <row r="338" spans="1:58" ht="34.05" customHeight="1">
      <c r="A338" s="63" t="s">
        <v>435</v>
      </c>
      <c r="C338" s="64"/>
      <c r="D338" s="64"/>
      <c r="E338" s="65"/>
      <c r="F338" s="67"/>
      <c r="G338" s="99" t="s">
        <v>3380</v>
      </c>
      <c r="H338" s="64"/>
      <c r="I338" s="68"/>
      <c r="J338" s="69"/>
      <c r="K338" s="69"/>
      <c r="L338" s="68" t="s">
        <v>4265</v>
      </c>
      <c r="M338" s="72"/>
      <c r="N338" s="73">
        <v>8747.673828125</v>
      </c>
      <c r="O338" s="73">
        <v>8801.4794921875</v>
      </c>
      <c r="P338" s="74"/>
      <c r="Q338" s="75"/>
      <c r="R338" s="75"/>
      <c r="S338" s="85"/>
      <c r="T338" s="48">
        <v>0</v>
      </c>
      <c r="U338" s="48">
        <v>9</v>
      </c>
      <c r="V338" s="49">
        <v>136</v>
      </c>
      <c r="W338" s="49">
        <v>0.055556</v>
      </c>
      <c r="X338" s="49">
        <v>0</v>
      </c>
      <c r="Y338" s="49">
        <v>4.322418</v>
      </c>
      <c r="Z338" s="49">
        <v>0</v>
      </c>
      <c r="AA338" s="49">
        <v>0</v>
      </c>
      <c r="AB338" s="70">
        <v>338</v>
      </c>
      <c r="AC33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8" s="71"/>
      <c r="AE338" s="77">
        <v>813</v>
      </c>
      <c r="AF338" s="77">
        <v>300</v>
      </c>
      <c r="AG338" s="77">
        <v>2160</v>
      </c>
      <c r="AH338" s="77">
        <v>3256</v>
      </c>
      <c r="AI338" s="77"/>
      <c r="AJ338" s="77" t="s">
        <v>2600</v>
      </c>
      <c r="AK338" s="77" t="s">
        <v>2823</v>
      </c>
      <c r="AL338" s="77"/>
      <c r="AM338" s="77"/>
      <c r="AN338" s="79">
        <v>44257.846712962964</v>
      </c>
      <c r="AO338" s="77" t="s">
        <v>3485</v>
      </c>
      <c r="AP338" s="82" t="s">
        <v>3821</v>
      </c>
      <c r="AQ338" s="77" t="s">
        <v>66</v>
      </c>
      <c r="AR338" s="48" t="s">
        <v>4449</v>
      </c>
      <c r="AS338" s="48" t="s">
        <v>4449</v>
      </c>
      <c r="AT338" s="48" t="s">
        <v>1169</v>
      </c>
      <c r="AU338" s="48" t="s">
        <v>1169</v>
      </c>
      <c r="AV338" s="48"/>
      <c r="AW338" s="48"/>
      <c r="AX338" s="103" t="s">
        <v>4655</v>
      </c>
      <c r="AY338" s="103" t="s">
        <v>4737</v>
      </c>
      <c r="AZ338" s="103" t="s">
        <v>4908</v>
      </c>
      <c r="BA338" s="103" t="s">
        <v>4969</v>
      </c>
      <c r="BB338" s="2"/>
      <c r="BC338" s="3"/>
      <c r="BD338" s="3"/>
      <c r="BE338" s="3"/>
      <c r="BF338" s="3"/>
    </row>
    <row r="339" spans="1:58" ht="34.05" customHeight="1">
      <c r="A339" s="63" t="s">
        <v>591</v>
      </c>
      <c r="C339" s="64"/>
      <c r="D339" s="64"/>
      <c r="E339" s="65"/>
      <c r="F339" s="67"/>
      <c r="G339" s="99" t="s">
        <v>3381</v>
      </c>
      <c r="H339" s="64"/>
      <c r="I339" s="68"/>
      <c r="J339" s="69"/>
      <c r="K339" s="69"/>
      <c r="L339" s="68" t="s">
        <v>4266</v>
      </c>
      <c r="M339" s="72"/>
      <c r="N339" s="73">
        <v>8663.0400390625</v>
      </c>
      <c r="O339" s="73">
        <v>9285.62109375</v>
      </c>
      <c r="P339" s="74"/>
      <c r="Q339" s="75"/>
      <c r="R339" s="75"/>
      <c r="S339" s="85"/>
      <c r="T339" s="48">
        <v>1</v>
      </c>
      <c r="U339" s="48">
        <v>0</v>
      </c>
      <c r="V339" s="49">
        <v>0</v>
      </c>
      <c r="W339" s="49">
        <v>0.033333</v>
      </c>
      <c r="X339" s="49">
        <v>0</v>
      </c>
      <c r="Y339" s="49">
        <v>0.558228</v>
      </c>
      <c r="Z339" s="49">
        <v>0</v>
      </c>
      <c r="AA339" s="49">
        <v>0</v>
      </c>
      <c r="AB339" s="70">
        <v>339</v>
      </c>
      <c r="AC33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39" s="71"/>
      <c r="AE339" s="77">
        <v>551</v>
      </c>
      <c r="AF339" s="77">
        <v>956</v>
      </c>
      <c r="AG339" s="77">
        <v>11868</v>
      </c>
      <c r="AH339" s="77">
        <v>42521</v>
      </c>
      <c r="AI339" s="77"/>
      <c r="AJ339" s="77" t="s">
        <v>2601</v>
      </c>
      <c r="AK339" s="77" t="s">
        <v>2824</v>
      </c>
      <c r="AL339" s="77"/>
      <c r="AM339" s="77"/>
      <c r="AN339" s="79">
        <v>43347.725798611114</v>
      </c>
      <c r="AO339" s="77" t="s">
        <v>3485</v>
      </c>
      <c r="AP339" s="82" t="s">
        <v>3822</v>
      </c>
      <c r="AQ339" s="77" t="s">
        <v>65</v>
      </c>
      <c r="AR339" s="48"/>
      <c r="AS339" s="48"/>
      <c r="AT339" s="48"/>
      <c r="AU339" s="48"/>
      <c r="AV339" s="48"/>
      <c r="AW339" s="48"/>
      <c r="AX339" s="48"/>
      <c r="AY339" s="48"/>
      <c r="AZ339" s="48"/>
      <c r="BA339" s="48"/>
      <c r="BB339" s="2"/>
      <c r="BC339" s="3"/>
      <c r="BD339" s="3"/>
      <c r="BE339" s="3"/>
      <c r="BF339" s="3"/>
    </row>
    <row r="340" spans="1:58" ht="34.05" customHeight="1">
      <c r="A340" s="63" t="s">
        <v>592</v>
      </c>
      <c r="C340" s="64"/>
      <c r="D340" s="64"/>
      <c r="E340" s="65"/>
      <c r="F340" s="67"/>
      <c r="G340" s="99" t="s">
        <v>3382</v>
      </c>
      <c r="H340" s="64"/>
      <c r="I340" s="68"/>
      <c r="J340" s="69"/>
      <c r="K340" s="69"/>
      <c r="L340" s="68" t="s">
        <v>4267</v>
      </c>
      <c r="M340" s="72"/>
      <c r="N340" s="73">
        <v>8975.2177734375</v>
      </c>
      <c r="O340" s="73">
        <v>8483.4150390625</v>
      </c>
      <c r="P340" s="74"/>
      <c r="Q340" s="75"/>
      <c r="R340" s="75"/>
      <c r="S340" s="85"/>
      <c r="T340" s="48">
        <v>1</v>
      </c>
      <c r="U340" s="48">
        <v>0</v>
      </c>
      <c r="V340" s="49">
        <v>0</v>
      </c>
      <c r="W340" s="49">
        <v>0.033333</v>
      </c>
      <c r="X340" s="49">
        <v>0</v>
      </c>
      <c r="Y340" s="49">
        <v>0.558228</v>
      </c>
      <c r="Z340" s="49">
        <v>0</v>
      </c>
      <c r="AA340" s="49">
        <v>0</v>
      </c>
      <c r="AB340" s="70">
        <v>340</v>
      </c>
      <c r="AC34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0" s="71"/>
      <c r="AE340" s="77">
        <v>1096</v>
      </c>
      <c r="AF340" s="77">
        <v>476</v>
      </c>
      <c r="AG340" s="77">
        <v>3415</v>
      </c>
      <c r="AH340" s="77">
        <v>4468</v>
      </c>
      <c r="AI340" s="77"/>
      <c r="AJ340" s="77" t="s">
        <v>2602</v>
      </c>
      <c r="AK340" s="77"/>
      <c r="AL340" s="77"/>
      <c r="AM340" s="77"/>
      <c r="AN340" s="79">
        <v>44182.86284722222</v>
      </c>
      <c r="AO340" s="77" t="s">
        <v>3485</v>
      </c>
      <c r="AP340" s="82" t="s">
        <v>3823</v>
      </c>
      <c r="AQ340" s="77" t="s">
        <v>65</v>
      </c>
      <c r="AR340" s="48"/>
      <c r="AS340" s="48"/>
      <c r="AT340" s="48"/>
      <c r="AU340" s="48"/>
      <c r="AV340" s="48"/>
      <c r="AW340" s="48"/>
      <c r="AX340" s="48"/>
      <c r="AY340" s="48"/>
      <c r="AZ340" s="48"/>
      <c r="BA340" s="48"/>
      <c r="BB340" s="2"/>
      <c r="BC340" s="3"/>
      <c r="BD340" s="3"/>
      <c r="BE340" s="3"/>
      <c r="BF340" s="3"/>
    </row>
    <row r="341" spans="1:58" ht="34.05" customHeight="1">
      <c r="A341" s="63" t="s">
        <v>593</v>
      </c>
      <c r="C341" s="64"/>
      <c r="D341" s="64"/>
      <c r="E341" s="65"/>
      <c r="F341" s="67"/>
      <c r="G341" s="99" t="s">
        <v>3383</v>
      </c>
      <c r="H341" s="64"/>
      <c r="I341" s="68"/>
      <c r="J341" s="69"/>
      <c r="K341" s="69"/>
      <c r="L341" s="68" t="s">
        <v>4268</v>
      </c>
      <c r="M341" s="72"/>
      <c r="N341" s="73">
        <v>8891.0068359375</v>
      </c>
      <c r="O341" s="73">
        <v>8181</v>
      </c>
      <c r="P341" s="74"/>
      <c r="Q341" s="75"/>
      <c r="R341" s="75"/>
      <c r="S341" s="85"/>
      <c r="T341" s="48">
        <v>1</v>
      </c>
      <c r="U341" s="48">
        <v>0</v>
      </c>
      <c r="V341" s="49">
        <v>0</v>
      </c>
      <c r="W341" s="49">
        <v>0.033333</v>
      </c>
      <c r="X341" s="49">
        <v>0</v>
      </c>
      <c r="Y341" s="49">
        <v>0.558228</v>
      </c>
      <c r="Z341" s="49">
        <v>0</v>
      </c>
      <c r="AA341" s="49">
        <v>0</v>
      </c>
      <c r="AB341" s="70">
        <v>341</v>
      </c>
      <c r="AC34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1" s="71"/>
      <c r="AE341" s="77">
        <v>196</v>
      </c>
      <c r="AF341" s="77">
        <v>147</v>
      </c>
      <c r="AG341" s="77">
        <v>2501</v>
      </c>
      <c r="AH341" s="77">
        <v>3815</v>
      </c>
      <c r="AI341" s="77"/>
      <c r="AJ341" s="77" t="s">
        <v>2603</v>
      </c>
      <c r="AK341" s="77"/>
      <c r="AL341" s="82" t="s">
        <v>3005</v>
      </c>
      <c r="AM341" s="77"/>
      <c r="AN341" s="79">
        <v>44254.01725694445</v>
      </c>
      <c r="AO341" s="77" t="s">
        <v>3485</v>
      </c>
      <c r="AP341" s="82" t="s">
        <v>3824</v>
      </c>
      <c r="AQ341" s="77" t="s">
        <v>65</v>
      </c>
      <c r="AR341" s="48"/>
      <c r="AS341" s="48"/>
      <c r="AT341" s="48"/>
      <c r="AU341" s="48"/>
      <c r="AV341" s="48"/>
      <c r="AW341" s="48"/>
      <c r="AX341" s="48"/>
      <c r="AY341" s="48"/>
      <c r="AZ341" s="48"/>
      <c r="BA341" s="48"/>
      <c r="BB341" s="2"/>
      <c r="BC341" s="3"/>
      <c r="BD341" s="3"/>
      <c r="BE341" s="3"/>
      <c r="BF341" s="3"/>
    </row>
    <row r="342" spans="1:58" ht="34.05" customHeight="1">
      <c r="A342" s="63" t="s">
        <v>594</v>
      </c>
      <c r="C342" s="64"/>
      <c r="D342" s="64"/>
      <c r="E342" s="65"/>
      <c r="F342" s="67"/>
      <c r="G342" s="99" t="s">
        <v>3384</v>
      </c>
      <c r="H342" s="64"/>
      <c r="I342" s="68"/>
      <c r="J342" s="69"/>
      <c r="K342" s="69"/>
      <c r="L342" s="68" t="s">
        <v>4269</v>
      </c>
      <c r="M342" s="72"/>
      <c r="N342" s="73">
        <v>8332.5</v>
      </c>
      <c r="O342" s="73">
        <v>8951.7626953125</v>
      </c>
      <c r="P342" s="74"/>
      <c r="Q342" s="75"/>
      <c r="R342" s="75"/>
      <c r="S342" s="85"/>
      <c r="T342" s="48">
        <v>1</v>
      </c>
      <c r="U342" s="48">
        <v>0</v>
      </c>
      <c r="V342" s="49">
        <v>0</v>
      </c>
      <c r="W342" s="49">
        <v>0.033333</v>
      </c>
      <c r="X342" s="49">
        <v>0</v>
      </c>
      <c r="Y342" s="49">
        <v>0.558228</v>
      </c>
      <c r="Z342" s="49">
        <v>0</v>
      </c>
      <c r="AA342" s="49">
        <v>0</v>
      </c>
      <c r="AB342" s="70">
        <v>342</v>
      </c>
      <c r="AC34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2" s="71"/>
      <c r="AE342" s="77">
        <v>449</v>
      </c>
      <c r="AF342" s="77">
        <v>95</v>
      </c>
      <c r="AG342" s="77">
        <v>5243</v>
      </c>
      <c r="AH342" s="77">
        <v>12062</v>
      </c>
      <c r="AI342" s="77"/>
      <c r="AJ342" s="77" t="s">
        <v>2604</v>
      </c>
      <c r="AK342" s="77" t="s">
        <v>2825</v>
      </c>
      <c r="AL342" s="82" t="s">
        <v>3006</v>
      </c>
      <c r="AM342" s="77"/>
      <c r="AN342" s="79">
        <v>43004.96670138889</v>
      </c>
      <c r="AO342" s="77" t="s">
        <v>3485</v>
      </c>
      <c r="AP342" s="82" t="s">
        <v>3825</v>
      </c>
      <c r="AQ342" s="77" t="s">
        <v>65</v>
      </c>
      <c r="AR342" s="48"/>
      <c r="AS342" s="48"/>
      <c r="AT342" s="48"/>
      <c r="AU342" s="48"/>
      <c r="AV342" s="48"/>
      <c r="AW342" s="48"/>
      <c r="AX342" s="48"/>
      <c r="AY342" s="48"/>
      <c r="AZ342" s="48"/>
      <c r="BA342" s="48"/>
      <c r="BB342" s="2"/>
      <c r="BC342" s="3"/>
      <c r="BD342" s="3"/>
      <c r="BE342" s="3"/>
      <c r="BF342" s="3"/>
    </row>
    <row r="343" spans="1:58" ht="34.05" customHeight="1">
      <c r="A343" s="63" t="s">
        <v>595</v>
      </c>
      <c r="C343" s="64"/>
      <c r="D343" s="64"/>
      <c r="E343" s="65"/>
      <c r="F343" s="67"/>
      <c r="G343" s="99" t="s">
        <v>3385</v>
      </c>
      <c r="H343" s="64"/>
      <c r="I343" s="68"/>
      <c r="J343" s="69"/>
      <c r="K343" s="69"/>
      <c r="L343" s="68" t="s">
        <v>4270</v>
      </c>
      <c r="M343" s="72"/>
      <c r="N343" s="73">
        <v>8462.2685546875</v>
      </c>
      <c r="O343" s="73">
        <v>8691.08203125</v>
      </c>
      <c r="P343" s="74"/>
      <c r="Q343" s="75"/>
      <c r="R343" s="75"/>
      <c r="S343" s="85"/>
      <c r="T343" s="48">
        <v>1</v>
      </c>
      <c r="U343" s="48">
        <v>0</v>
      </c>
      <c r="V343" s="49">
        <v>0</v>
      </c>
      <c r="W343" s="49">
        <v>0.033333</v>
      </c>
      <c r="X343" s="49">
        <v>0</v>
      </c>
      <c r="Y343" s="49">
        <v>0.558228</v>
      </c>
      <c r="Z343" s="49">
        <v>0</v>
      </c>
      <c r="AA343" s="49">
        <v>0</v>
      </c>
      <c r="AB343" s="70">
        <v>343</v>
      </c>
      <c r="AC34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3" s="71"/>
      <c r="AE343" s="77">
        <v>532</v>
      </c>
      <c r="AF343" s="77">
        <v>17318</v>
      </c>
      <c r="AG343" s="77">
        <v>10553</v>
      </c>
      <c r="AH343" s="77">
        <v>5992</v>
      </c>
      <c r="AI343" s="77"/>
      <c r="AJ343" s="77" t="s">
        <v>2605</v>
      </c>
      <c r="AK343" s="77" t="s">
        <v>2691</v>
      </c>
      <c r="AL343" s="82" t="s">
        <v>3007</v>
      </c>
      <c r="AM343" s="77"/>
      <c r="AN343" s="79">
        <v>40388.63849537037</v>
      </c>
      <c r="AO343" s="77" t="s">
        <v>3485</v>
      </c>
      <c r="AP343" s="82" t="s">
        <v>3826</v>
      </c>
      <c r="AQ343" s="77" t="s">
        <v>65</v>
      </c>
      <c r="AR343" s="48"/>
      <c r="AS343" s="48"/>
      <c r="AT343" s="48"/>
      <c r="AU343" s="48"/>
      <c r="AV343" s="48"/>
      <c r="AW343" s="48"/>
      <c r="AX343" s="48"/>
      <c r="AY343" s="48"/>
      <c r="AZ343" s="48"/>
      <c r="BA343" s="48"/>
      <c r="BB343" s="2"/>
      <c r="BC343" s="3"/>
      <c r="BD343" s="3"/>
      <c r="BE343" s="3"/>
      <c r="BF343" s="3"/>
    </row>
    <row r="344" spans="1:58" ht="34.05" customHeight="1">
      <c r="A344" s="63" t="s">
        <v>596</v>
      </c>
      <c r="C344" s="64"/>
      <c r="D344" s="64"/>
      <c r="E344" s="65"/>
      <c r="F344" s="67"/>
      <c r="G344" s="99" t="s">
        <v>3386</v>
      </c>
      <c r="H344" s="64"/>
      <c r="I344" s="68"/>
      <c r="J344" s="69"/>
      <c r="K344" s="69"/>
      <c r="L344" s="68" t="s">
        <v>4271</v>
      </c>
      <c r="M344" s="72"/>
      <c r="N344" s="73">
        <v>8439.166015625</v>
      </c>
      <c r="O344" s="73">
        <v>8365.013671875</v>
      </c>
      <c r="P344" s="74"/>
      <c r="Q344" s="75"/>
      <c r="R344" s="75"/>
      <c r="S344" s="85"/>
      <c r="T344" s="48">
        <v>1</v>
      </c>
      <c r="U344" s="48">
        <v>0</v>
      </c>
      <c r="V344" s="49">
        <v>0</v>
      </c>
      <c r="W344" s="49">
        <v>0.033333</v>
      </c>
      <c r="X344" s="49">
        <v>0</v>
      </c>
      <c r="Y344" s="49">
        <v>0.558228</v>
      </c>
      <c r="Z344" s="49">
        <v>0</v>
      </c>
      <c r="AA344" s="49">
        <v>0</v>
      </c>
      <c r="AB344" s="70">
        <v>344</v>
      </c>
      <c r="AC34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4" s="71"/>
      <c r="AE344" s="77">
        <v>1001</v>
      </c>
      <c r="AF344" s="77">
        <v>902</v>
      </c>
      <c r="AG344" s="77">
        <v>7814</v>
      </c>
      <c r="AH344" s="77">
        <v>26698</v>
      </c>
      <c r="AI344" s="77"/>
      <c r="AJ344" s="77" t="s">
        <v>2606</v>
      </c>
      <c r="AK344" s="77" t="s">
        <v>2826</v>
      </c>
      <c r="AL344" s="82" t="s">
        <v>3008</v>
      </c>
      <c r="AM344" s="77"/>
      <c r="AN344" s="79">
        <v>42889.69461805555</v>
      </c>
      <c r="AO344" s="77" t="s">
        <v>3485</v>
      </c>
      <c r="AP344" s="82" t="s">
        <v>3827</v>
      </c>
      <c r="AQ344" s="77" t="s">
        <v>65</v>
      </c>
      <c r="AR344" s="48"/>
      <c r="AS344" s="48"/>
      <c r="AT344" s="48"/>
      <c r="AU344" s="48"/>
      <c r="AV344" s="48"/>
      <c r="AW344" s="48"/>
      <c r="AX344" s="48"/>
      <c r="AY344" s="48"/>
      <c r="AZ344" s="48"/>
      <c r="BA344" s="48"/>
      <c r="BB344" s="2"/>
      <c r="BC344" s="3"/>
      <c r="BD344" s="3"/>
      <c r="BE344" s="3"/>
      <c r="BF344" s="3"/>
    </row>
    <row r="345" spans="1:58" ht="34.05" customHeight="1">
      <c r="A345" s="63" t="s">
        <v>597</v>
      </c>
      <c r="C345" s="64"/>
      <c r="D345" s="64"/>
      <c r="E345" s="65"/>
      <c r="F345" s="67"/>
      <c r="G345" s="99" t="s">
        <v>3387</v>
      </c>
      <c r="H345" s="64"/>
      <c r="I345" s="68"/>
      <c r="J345" s="69"/>
      <c r="K345" s="69"/>
      <c r="L345" s="68" t="s">
        <v>4272</v>
      </c>
      <c r="M345" s="72"/>
      <c r="N345" s="73">
        <v>8662.533203125</v>
      </c>
      <c r="O345" s="73">
        <v>8207.7509765625</v>
      </c>
      <c r="P345" s="74"/>
      <c r="Q345" s="75"/>
      <c r="R345" s="75"/>
      <c r="S345" s="85"/>
      <c r="T345" s="48">
        <v>1</v>
      </c>
      <c r="U345" s="48">
        <v>0</v>
      </c>
      <c r="V345" s="49">
        <v>0</v>
      </c>
      <c r="W345" s="49">
        <v>0.033333</v>
      </c>
      <c r="X345" s="49">
        <v>0</v>
      </c>
      <c r="Y345" s="49">
        <v>0.558228</v>
      </c>
      <c r="Z345" s="49">
        <v>0</v>
      </c>
      <c r="AA345" s="49">
        <v>0</v>
      </c>
      <c r="AB345" s="70">
        <v>345</v>
      </c>
      <c r="AC34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5" s="71"/>
      <c r="AE345" s="77">
        <v>397</v>
      </c>
      <c r="AF345" s="77">
        <v>138</v>
      </c>
      <c r="AG345" s="77">
        <v>923</v>
      </c>
      <c r="AH345" s="77">
        <v>5423</v>
      </c>
      <c r="AI345" s="77"/>
      <c r="AJ345" s="77" t="s">
        <v>2607</v>
      </c>
      <c r="AK345" s="77" t="s">
        <v>2827</v>
      </c>
      <c r="AL345" s="77"/>
      <c r="AM345" s="77"/>
      <c r="AN345" s="79">
        <v>43126.93929398148</v>
      </c>
      <c r="AO345" s="77" t="s">
        <v>3485</v>
      </c>
      <c r="AP345" s="82" t="s">
        <v>3828</v>
      </c>
      <c r="AQ345" s="77" t="s">
        <v>65</v>
      </c>
      <c r="AR345" s="48"/>
      <c r="AS345" s="48"/>
      <c r="AT345" s="48"/>
      <c r="AU345" s="48"/>
      <c r="AV345" s="48"/>
      <c r="AW345" s="48"/>
      <c r="AX345" s="48"/>
      <c r="AY345" s="48"/>
      <c r="AZ345" s="48"/>
      <c r="BA345" s="48"/>
      <c r="BB345" s="2"/>
      <c r="BC345" s="3"/>
      <c r="BD345" s="3"/>
      <c r="BE345" s="3"/>
      <c r="BF345" s="3"/>
    </row>
    <row r="346" spans="1:58" ht="34.05" customHeight="1">
      <c r="A346" s="63" t="s">
        <v>598</v>
      </c>
      <c r="C346" s="64"/>
      <c r="D346" s="64"/>
      <c r="E346" s="65"/>
      <c r="F346" s="67"/>
      <c r="G346" s="99" t="s">
        <v>3388</v>
      </c>
      <c r="H346" s="64"/>
      <c r="I346" s="68"/>
      <c r="J346" s="69"/>
      <c r="K346" s="69"/>
      <c r="L346" s="68" t="s">
        <v>4273</v>
      </c>
      <c r="M346" s="72"/>
      <c r="N346" s="73">
        <v>8454.6845703125</v>
      </c>
      <c r="O346" s="73">
        <v>9288.5322265625</v>
      </c>
      <c r="P346" s="74"/>
      <c r="Q346" s="75"/>
      <c r="R346" s="75"/>
      <c r="S346" s="85"/>
      <c r="T346" s="48">
        <v>1</v>
      </c>
      <c r="U346" s="48">
        <v>0</v>
      </c>
      <c r="V346" s="49">
        <v>0</v>
      </c>
      <c r="W346" s="49">
        <v>0.033333</v>
      </c>
      <c r="X346" s="49">
        <v>0</v>
      </c>
      <c r="Y346" s="49">
        <v>0.558228</v>
      </c>
      <c r="Z346" s="49">
        <v>0</v>
      </c>
      <c r="AA346" s="49">
        <v>0</v>
      </c>
      <c r="AB346" s="70">
        <v>346</v>
      </c>
      <c r="AC34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6" s="71"/>
      <c r="AE346" s="77">
        <v>153</v>
      </c>
      <c r="AF346" s="77">
        <v>88</v>
      </c>
      <c r="AG346" s="77">
        <v>470</v>
      </c>
      <c r="AH346" s="77">
        <v>836</v>
      </c>
      <c r="AI346" s="77"/>
      <c r="AJ346" s="77" t="s">
        <v>2608</v>
      </c>
      <c r="AK346" s="77"/>
      <c r="AL346" s="77"/>
      <c r="AM346" s="77"/>
      <c r="AN346" s="79">
        <v>44137.534155092595</v>
      </c>
      <c r="AO346" s="77" t="s">
        <v>3485</v>
      </c>
      <c r="AP346" s="82" t="s">
        <v>3829</v>
      </c>
      <c r="AQ346" s="77" t="s">
        <v>65</v>
      </c>
      <c r="AR346" s="48"/>
      <c r="AS346" s="48"/>
      <c r="AT346" s="48"/>
      <c r="AU346" s="48"/>
      <c r="AV346" s="48"/>
      <c r="AW346" s="48"/>
      <c r="AX346" s="48"/>
      <c r="AY346" s="48"/>
      <c r="AZ346" s="48"/>
      <c r="BA346" s="48"/>
      <c r="BB346" s="2"/>
      <c r="BC346" s="3"/>
      <c r="BD346" s="3"/>
      <c r="BE346" s="3"/>
      <c r="BF346" s="3"/>
    </row>
    <row r="347" spans="1:58" ht="34.05" customHeight="1">
      <c r="A347" s="63" t="s">
        <v>436</v>
      </c>
      <c r="C347" s="64"/>
      <c r="D347" s="64"/>
      <c r="E347" s="65"/>
      <c r="F347" s="67"/>
      <c r="G347" s="99" t="s">
        <v>3389</v>
      </c>
      <c r="H347" s="64"/>
      <c r="I347" s="68"/>
      <c r="J347" s="69"/>
      <c r="K347" s="69"/>
      <c r="L347" s="68" t="s">
        <v>4274</v>
      </c>
      <c r="M347" s="72"/>
      <c r="N347" s="73">
        <v>889.697265625</v>
      </c>
      <c r="O347" s="73">
        <v>6057.4638671875</v>
      </c>
      <c r="P347" s="74"/>
      <c r="Q347" s="75"/>
      <c r="R347" s="75"/>
      <c r="S347" s="85"/>
      <c r="T347" s="48">
        <v>0</v>
      </c>
      <c r="U347" s="48">
        <v>1</v>
      </c>
      <c r="V347" s="49">
        <v>0</v>
      </c>
      <c r="W347" s="49">
        <v>0.000866</v>
      </c>
      <c r="X347" s="49">
        <v>0.006934</v>
      </c>
      <c r="Y347" s="49">
        <v>0.385698</v>
      </c>
      <c r="Z347" s="49">
        <v>0</v>
      </c>
      <c r="AA347" s="49">
        <v>0</v>
      </c>
      <c r="AB347" s="70">
        <v>347</v>
      </c>
      <c r="AC34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7" s="71"/>
      <c r="AE347" s="77">
        <v>14</v>
      </c>
      <c r="AF347" s="77">
        <v>2</v>
      </c>
      <c r="AG347" s="77">
        <v>52</v>
      </c>
      <c r="AH347" s="77">
        <v>50</v>
      </c>
      <c r="AI347" s="77"/>
      <c r="AJ347" s="77"/>
      <c r="AK347" s="77"/>
      <c r="AL347" s="77"/>
      <c r="AM347" s="77"/>
      <c r="AN347" s="79">
        <v>41257.662210648145</v>
      </c>
      <c r="AO347" s="77" t="s">
        <v>3485</v>
      </c>
      <c r="AP347" s="82" t="s">
        <v>3830</v>
      </c>
      <c r="AQ347" s="77" t="s">
        <v>66</v>
      </c>
      <c r="AR347" s="48" t="s">
        <v>1044</v>
      </c>
      <c r="AS347" s="48" t="s">
        <v>1044</v>
      </c>
      <c r="AT347" s="48" t="s">
        <v>1169</v>
      </c>
      <c r="AU347" s="48" t="s">
        <v>1169</v>
      </c>
      <c r="AV347" s="48"/>
      <c r="AW347" s="48"/>
      <c r="AX347" s="103" t="s">
        <v>4656</v>
      </c>
      <c r="AY347" s="103" t="s">
        <v>4656</v>
      </c>
      <c r="AZ347" s="103" t="s">
        <v>4909</v>
      </c>
      <c r="BA347" s="103" t="s">
        <v>4909</v>
      </c>
      <c r="BB347" s="2"/>
      <c r="BC347" s="3"/>
      <c r="BD347" s="3"/>
      <c r="BE347" s="3"/>
      <c r="BF347" s="3"/>
    </row>
    <row r="348" spans="1:58" ht="34.05" customHeight="1">
      <c r="A348" s="63" t="s">
        <v>437</v>
      </c>
      <c r="C348" s="64"/>
      <c r="D348" s="64"/>
      <c r="E348" s="65"/>
      <c r="F348" s="67"/>
      <c r="G348" s="99" t="s">
        <v>3390</v>
      </c>
      <c r="H348" s="64"/>
      <c r="I348" s="68"/>
      <c r="J348" s="69"/>
      <c r="K348" s="69"/>
      <c r="L348" s="68" t="s">
        <v>4275</v>
      </c>
      <c r="M348" s="72"/>
      <c r="N348" s="73">
        <v>8258.1025390625</v>
      </c>
      <c r="O348" s="73">
        <v>1952.2840576171875</v>
      </c>
      <c r="P348" s="74"/>
      <c r="Q348" s="75"/>
      <c r="R348" s="75"/>
      <c r="S348" s="85"/>
      <c r="T348" s="48">
        <v>1</v>
      </c>
      <c r="U348" s="48">
        <v>1</v>
      </c>
      <c r="V348" s="49">
        <v>0</v>
      </c>
      <c r="W348" s="49">
        <v>0</v>
      </c>
      <c r="X348" s="49">
        <v>0</v>
      </c>
      <c r="Y348" s="49">
        <v>0.999999</v>
      </c>
      <c r="Z348" s="49">
        <v>0</v>
      </c>
      <c r="AA348" s="49" t="s">
        <v>4380</v>
      </c>
      <c r="AB348" s="70">
        <v>348</v>
      </c>
      <c r="AC34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8" s="71"/>
      <c r="AE348" s="77">
        <v>3</v>
      </c>
      <c r="AF348" s="77">
        <v>9</v>
      </c>
      <c r="AG348" s="77">
        <v>1094</v>
      </c>
      <c r="AH348" s="77">
        <v>1694</v>
      </c>
      <c r="AI348" s="77"/>
      <c r="AJ348" s="77"/>
      <c r="AK348" s="77"/>
      <c r="AL348" s="77"/>
      <c r="AM348" s="77"/>
      <c r="AN348" s="79">
        <v>43779.598645833335</v>
      </c>
      <c r="AO348" s="77" t="s">
        <v>3485</v>
      </c>
      <c r="AP348" s="82" t="s">
        <v>3831</v>
      </c>
      <c r="AQ348" s="77" t="s">
        <v>66</v>
      </c>
      <c r="AR348" s="48" t="s">
        <v>1045</v>
      </c>
      <c r="AS348" s="48" t="s">
        <v>1045</v>
      </c>
      <c r="AT348" s="48" t="s">
        <v>1169</v>
      </c>
      <c r="AU348" s="48" t="s">
        <v>1169</v>
      </c>
      <c r="AV348" s="48"/>
      <c r="AW348" s="48"/>
      <c r="AX348" s="103" t="s">
        <v>4657</v>
      </c>
      <c r="AY348" s="103" t="s">
        <v>4657</v>
      </c>
      <c r="AZ348" s="103" t="s">
        <v>4910</v>
      </c>
      <c r="BA348" s="103" t="s">
        <v>4910</v>
      </c>
      <c r="BB348" s="2"/>
      <c r="BC348" s="3"/>
      <c r="BD348" s="3"/>
      <c r="BE348" s="3"/>
      <c r="BF348" s="3"/>
    </row>
    <row r="349" spans="1:58" ht="34.05" customHeight="1">
      <c r="A349" s="63" t="s">
        <v>438</v>
      </c>
      <c r="C349" s="64"/>
      <c r="D349" s="64"/>
      <c r="E349" s="65"/>
      <c r="F349" s="67"/>
      <c r="G349" s="99" t="s">
        <v>3391</v>
      </c>
      <c r="H349" s="64"/>
      <c r="I349" s="68"/>
      <c r="J349" s="69"/>
      <c r="K349" s="69"/>
      <c r="L349" s="68" t="s">
        <v>4276</v>
      </c>
      <c r="M349" s="72"/>
      <c r="N349" s="73">
        <v>7925.8974609375</v>
      </c>
      <c r="O349" s="73">
        <v>7933.0908203125</v>
      </c>
      <c r="P349" s="74"/>
      <c r="Q349" s="75"/>
      <c r="R349" s="75"/>
      <c r="S349" s="85"/>
      <c r="T349" s="48">
        <v>0</v>
      </c>
      <c r="U349" s="48">
        <v>1</v>
      </c>
      <c r="V349" s="49">
        <v>0</v>
      </c>
      <c r="W349" s="49">
        <v>0.000661</v>
      </c>
      <c r="X349" s="49">
        <v>7.7E-05</v>
      </c>
      <c r="Y349" s="49">
        <v>0.501208</v>
      </c>
      <c r="Z349" s="49">
        <v>0</v>
      </c>
      <c r="AA349" s="49">
        <v>0</v>
      </c>
      <c r="AB349" s="70">
        <v>349</v>
      </c>
      <c r="AC34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49" s="71"/>
      <c r="AE349" s="77">
        <v>354</v>
      </c>
      <c r="AF349" s="77">
        <v>210</v>
      </c>
      <c r="AG349" s="77">
        <v>8209</v>
      </c>
      <c r="AH349" s="77">
        <v>23956</v>
      </c>
      <c r="AI349" s="77"/>
      <c r="AJ349" s="77" t="s">
        <v>2609</v>
      </c>
      <c r="AK349" s="77" t="s">
        <v>2745</v>
      </c>
      <c r="AL349" s="77"/>
      <c r="AM349" s="77"/>
      <c r="AN349" s="79">
        <v>43909.63344907408</v>
      </c>
      <c r="AO349" s="77" t="s">
        <v>3485</v>
      </c>
      <c r="AP349" s="82" t="s">
        <v>3832</v>
      </c>
      <c r="AQ349" s="77" t="s">
        <v>66</v>
      </c>
      <c r="AR349" s="48"/>
      <c r="AS349" s="48"/>
      <c r="AT349" s="48"/>
      <c r="AU349" s="48"/>
      <c r="AV349" s="48"/>
      <c r="AW349" s="48"/>
      <c r="AX349" s="103" t="s">
        <v>4658</v>
      </c>
      <c r="AY349" s="103" t="s">
        <v>4658</v>
      </c>
      <c r="AZ349" s="103" t="s">
        <v>4911</v>
      </c>
      <c r="BA349" s="103" t="s">
        <v>4911</v>
      </c>
      <c r="BB349" s="2"/>
      <c r="BC349" s="3"/>
      <c r="BD349" s="3"/>
      <c r="BE349" s="3"/>
      <c r="BF349" s="3"/>
    </row>
    <row r="350" spans="1:58" ht="34.05" customHeight="1">
      <c r="A350" s="63" t="s">
        <v>439</v>
      </c>
      <c r="C350" s="64"/>
      <c r="D350" s="64"/>
      <c r="E350" s="65"/>
      <c r="F350" s="67"/>
      <c r="G350" s="99" t="s">
        <v>3392</v>
      </c>
      <c r="H350" s="64"/>
      <c r="I350" s="68"/>
      <c r="J350" s="69"/>
      <c r="K350" s="69"/>
      <c r="L350" s="68" t="s">
        <v>4277</v>
      </c>
      <c r="M350" s="72"/>
      <c r="N350" s="73">
        <v>7630.21630859375</v>
      </c>
      <c r="O350" s="73">
        <v>7660.927734375</v>
      </c>
      <c r="P350" s="74"/>
      <c r="Q350" s="75"/>
      <c r="R350" s="75"/>
      <c r="S350" s="85"/>
      <c r="T350" s="48">
        <v>0</v>
      </c>
      <c r="U350" s="48">
        <v>1</v>
      </c>
      <c r="V350" s="49">
        <v>0</v>
      </c>
      <c r="W350" s="49">
        <v>0.000661</v>
      </c>
      <c r="X350" s="49">
        <v>7.7E-05</v>
      </c>
      <c r="Y350" s="49">
        <v>0.501208</v>
      </c>
      <c r="Z350" s="49">
        <v>0</v>
      </c>
      <c r="AA350" s="49">
        <v>0</v>
      </c>
      <c r="AB350" s="70">
        <v>350</v>
      </c>
      <c r="AC35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0" s="71"/>
      <c r="AE350" s="77">
        <v>625</v>
      </c>
      <c r="AF350" s="77">
        <v>72</v>
      </c>
      <c r="AG350" s="77">
        <v>1783</v>
      </c>
      <c r="AH350" s="77">
        <v>16380</v>
      </c>
      <c r="AI350" s="77"/>
      <c r="AJ350" s="77"/>
      <c r="AK350" s="77" t="s">
        <v>2828</v>
      </c>
      <c r="AL350" s="77"/>
      <c r="AM350" s="77"/>
      <c r="AN350" s="79">
        <v>42812.45178240741</v>
      </c>
      <c r="AO350" s="77" t="s">
        <v>3485</v>
      </c>
      <c r="AP350" s="82" t="s">
        <v>3833</v>
      </c>
      <c r="AQ350" s="77" t="s">
        <v>66</v>
      </c>
      <c r="AR350" s="48"/>
      <c r="AS350" s="48"/>
      <c r="AT350" s="48"/>
      <c r="AU350" s="48"/>
      <c r="AV350" s="48"/>
      <c r="AW350" s="48"/>
      <c r="AX350" s="103" t="s">
        <v>4658</v>
      </c>
      <c r="AY350" s="103" t="s">
        <v>4658</v>
      </c>
      <c r="AZ350" s="103" t="s">
        <v>4911</v>
      </c>
      <c r="BA350" s="103" t="s">
        <v>4911</v>
      </c>
      <c r="BB350" s="2"/>
      <c r="BC350" s="3"/>
      <c r="BD350" s="3"/>
      <c r="BE350" s="3"/>
      <c r="BF350" s="3"/>
    </row>
    <row r="351" spans="1:58" ht="34.05" customHeight="1">
      <c r="A351" s="63" t="s">
        <v>440</v>
      </c>
      <c r="C351" s="64"/>
      <c r="D351" s="64"/>
      <c r="E351" s="65"/>
      <c r="F351" s="67"/>
      <c r="G351" s="99" t="s">
        <v>3393</v>
      </c>
      <c r="H351" s="64"/>
      <c r="I351" s="68"/>
      <c r="J351" s="69"/>
      <c r="K351" s="69"/>
      <c r="L351" s="68" t="s">
        <v>4278</v>
      </c>
      <c r="M351" s="72"/>
      <c r="N351" s="73">
        <v>4709.5625</v>
      </c>
      <c r="O351" s="73">
        <v>2868.73046875</v>
      </c>
      <c r="P351" s="74"/>
      <c r="Q351" s="75"/>
      <c r="R351" s="75"/>
      <c r="S351" s="85"/>
      <c r="T351" s="48">
        <v>0</v>
      </c>
      <c r="U351" s="48">
        <v>3</v>
      </c>
      <c r="V351" s="49">
        <v>1010</v>
      </c>
      <c r="W351" s="49">
        <v>0.000554</v>
      </c>
      <c r="X351" s="49">
        <v>2.3E-05</v>
      </c>
      <c r="Y351" s="49">
        <v>1.485113</v>
      </c>
      <c r="Z351" s="49">
        <v>0</v>
      </c>
      <c r="AA351" s="49">
        <v>0</v>
      </c>
      <c r="AB351" s="70">
        <v>351</v>
      </c>
      <c r="AC35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1" s="71"/>
      <c r="AE351" s="77">
        <v>696</v>
      </c>
      <c r="AF351" s="77">
        <v>346</v>
      </c>
      <c r="AG351" s="77">
        <v>13649</v>
      </c>
      <c r="AH351" s="77">
        <v>3308</v>
      </c>
      <c r="AI351" s="77"/>
      <c r="AJ351" s="77" t="s">
        <v>2610</v>
      </c>
      <c r="AK351" s="77" t="s">
        <v>2692</v>
      </c>
      <c r="AL351" s="82" t="s">
        <v>3009</v>
      </c>
      <c r="AM351" s="77"/>
      <c r="AN351" s="79">
        <v>39706.63878472222</v>
      </c>
      <c r="AO351" s="77" t="s">
        <v>3485</v>
      </c>
      <c r="AP351" s="82" t="s">
        <v>3834</v>
      </c>
      <c r="AQ351" s="77" t="s">
        <v>66</v>
      </c>
      <c r="AR351" s="48" t="s">
        <v>4450</v>
      </c>
      <c r="AS351" s="48" t="s">
        <v>4450</v>
      </c>
      <c r="AT351" s="48" t="s">
        <v>1169</v>
      </c>
      <c r="AU351" s="48" t="s">
        <v>1169</v>
      </c>
      <c r="AV351" s="48"/>
      <c r="AW351" s="48"/>
      <c r="AX351" s="103" t="s">
        <v>4659</v>
      </c>
      <c r="AY351" s="103" t="s">
        <v>4738</v>
      </c>
      <c r="AZ351" s="103" t="s">
        <v>4912</v>
      </c>
      <c r="BA351" s="103" t="s">
        <v>4912</v>
      </c>
      <c r="BB351" s="2"/>
      <c r="BC351" s="3"/>
      <c r="BD351" s="3"/>
      <c r="BE351" s="3"/>
      <c r="BF351" s="3"/>
    </row>
    <row r="352" spans="1:58" ht="34.05" customHeight="1">
      <c r="A352" s="63" t="s">
        <v>599</v>
      </c>
      <c r="C352" s="64"/>
      <c r="D352" s="64"/>
      <c r="E352" s="65"/>
      <c r="F352" s="67"/>
      <c r="G352" s="99" t="s">
        <v>3394</v>
      </c>
      <c r="H352" s="64"/>
      <c r="I352" s="68"/>
      <c r="J352" s="69"/>
      <c r="K352" s="69"/>
      <c r="L352" s="68" t="s">
        <v>4279</v>
      </c>
      <c r="M352" s="72"/>
      <c r="N352" s="73">
        <v>5044.13818359375</v>
      </c>
      <c r="O352" s="73">
        <v>3090.20166015625</v>
      </c>
      <c r="P352" s="74"/>
      <c r="Q352" s="75"/>
      <c r="R352" s="75"/>
      <c r="S352" s="85"/>
      <c r="T352" s="48">
        <v>1</v>
      </c>
      <c r="U352" s="48">
        <v>0</v>
      </c>
      <c r="V352" s="49">
        <v>0</v>
      </c>
      <c r="W352" s="49">
        <v>0.000486</v>
      </c>
      <c r="X352" s="49">
        <v>3E-06</v>
      </c>
      <c r="Y352" s="49">
        <v>0.570782</v>
      </c>
      <c r="Z352" s="49">
        <v>0</v>
      </c>
      <c r="AA352" s="49">
        <v>0</v>
      </c>
      <c r="AB352" s="70">
        <v>352</v>
      </c>
      <c r="AC35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2" s="71"/>
      <c r="AE352" s="77">
        <v>246</v>
      </c>
      <c r="AF352" s="77">
        <v>2685</v>
      </c>
      <c r="AG352" s="77">
        <v>2898</v>
      </c>
      <c r="AH352" s="77">
        <v>5323</v>
      </c>
      <c r="AI352" s="77"/>
      <c r="AJ352" s="77" t="s">
        <v>2611</v>
      </c>
      <c r="AK352" s="77"/>
      <c r="AL352" s="82" t="s">
        <v>3010</v>
      </c>
      <c r="AM352" s="77"/>
      <c r="AN352" s="79">
        <v>44150.450636574074</v>
      </c>
      <c r="AO352" s="77" t="s">
        <v>3485</v>
      </c>
      <c r="AP352" s="82" t="s">
        <v>3835</v>
      </c>
      <c r="AQ352" s="77" t="s">
        <v>65</v>
      </c>
      <c r="AR352" s="48"/>
      <c r="AS352" s="48"/>
      <c r="AT352" s="48"/>
      <c r="AU352" s="48"/>
      <c r="AV352" s="48"/>
      <c r="AW352" s="48"/>
      <c r="AX352" s="48"/>
      <c r="AY352" s="48"/>
      <c r="AZ352" s="48"/>
      <c r="BA352" s="48"/>
      <c r="BB352" s="2"/>
      <c r="BC352" s="3"/>
      <c r="BD352" s="3"/>
      <c r="BE352" s="3"/>
      <c r="BF352" s="3"/>
    </row>
    <row r="353" spans="1:58" ht="34.05" customHeight="1">
      <c r="A353" s="63" t="s">
        <v>600</v>
      </c>
      <c r="C353" s="64"/>
      <c r="D353" s="64"/>
      <c r="E353" s="65"/>
      <c r="F353" s="67"/>
      <c r="G353" s="99" t="s">
        <v>3395</v>
      </c>
      <c r="H353" s="64"/>
      <c r="I353" s="68"/>
      <c r="J353" s="69"/>
      <c r="K353" s="69"/>
      <c r="L353" s="68" t="s">
        <v>4280</v>
      </c>
      <c r="M353" s="72"/>
      <c r="N353" s="73">
        <v>4404.3212890625</v>
      </c>
      <c r="O353" s="73">
        <v>3160.8408203125</v>
      </c>
      <c r="P353" s="74"/>
      <c r="Q353" s="75"/>
      <c r="R353" s="75"/>
      <c r="S353" s="85"/>
      <c r="T353" s="48">
        <v>1</v>
      </c>
      <c r="U353" s="48">
        <v>0</v>
      </c>
      <c r="V353" s="49">
        <v>0</v>
      </c>
      <c r="W353" s="49">
        <v>0.000486</v>
      </c>
      <c r="X353" s="49">
        <v>3E-06</v>
      </c>
      <c r="Y353" s="49">
        <v>0.570782</v>
      </c>
      <c r="Z353" s="49">
        <v>0</v>
      </c>
      <c r="AA353" s="49">
        <v>0</v>
      </c>
      <c r="AB353" s="70">
        <v>353</v>
      </c>
      <c r="AC35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3" s="71"/>
      <c r="AE353" s="77">
        <v>678</v>
      </c>
      <c r="AF353" s="77">
        <v>242</v>
      </c>
      <c r="AG353" s="77">
        <v>6007</v>
      </c>
      <c r="AH353" s="77">
        <v>25961</v>
      </c>
      <c r="AI353" s="77"/>
      <c r="AJ353" s="77" t="s">
        <v>2612</v>
      </c>
      <c r="AK353" s="77" t="s">
        <v>2829</v>
      </c>
      <c r="AL353" s="77"/>
      <c r="AM353" s="77"/>
      <c r="AN353" s="79">
        <v>40248.390439814815</v>
      </c>
      <c r="AO353" s="77" t="s">
        <v>3485</v>
      </c>
      <c r="AP353" s="82" t="s">
        <v>3836</v>
      </c>
      <c r="AQ353" s="77" t="s">
        <v>65</v>
      </c>
      <c r="AR353" s="48"/>
      <c r="AS353" s="48"/>
      <c r="AT353" s="48"/>
      <c r="AU353" s="48"/>
      <c r="AV353" s="48"/>
      <c r="AW353" s="48"/>
      <c r="AX353" s="48"/>
      <c r="AY353" s="48"/>
      <c r="AZ353" s="48"/>
      <c r="BA353" s="48"/>
      <c r="BB353" s="2"/>
      <c r="BC353" s="3"/>
      <c r="BD353" s="3"/>
      <c r="BE353" s="3"/>
      <c r="BF353" s="3"/>
    </row>
    <row r="354" spans="1:58" ht="34.05" customHeight="1">
      <c r="A354" s="63" t="s">
        <v>441</v>
      </c>
      <c r="C354" s="64"/>
      <c r="D354" s="64"/>
      <c r="E354" s="65"/>
      <c r="F354" s="67"/>
      <c r="G354" s="99" t="s">
        <v>3078</v>
      </c>
      <c r="H354" s="64"/>
      <c r="I354" s="68"/>
      <c r="J354" s="69"/>
      <c r="K354" s="69"/>
      <c r="L354" s="68" t="s">
        <v>4281</v>
      </c>
      <c r="M354" s="72"/>
      <c r="N354" s="73">
        <v>3208.801513671875</v>
      </c>
      <c r="O354" s="73">
        <v>7018.57958984375</v>
      </c>
      <c r="P354" s="74"/>
      <c r="Q354" s="75"/>
      <c r="R354" s="75"/>
      <c r="S354" s="85"/>
      <c r="T354" s="48">
        <v>0</v>
      </c>
      <c r="U354" s="48">
        <v>1</v>
      </c>
      <c r="V354" s="49">
        <v>0</v>
      </c>
      <c r="W354" s="49">
        <v>0.000708</v>
      </c>
      <c r="X354" s="49">
        <v>7.1E-05</v>
      </c>
      <c r="Y354" s="49">
        <v>0.507226</v>
      </c>
      <c r="Z354" s="49">
        <v>0</v>
      </c>
      <c r="AA354" s="49">
        <v>0</v>
      </c>
      <c r="AB354" s="70">
        <v>354</v>
      </c>
      <c r="AC35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4" s="71"/>
      <c r="AE354" s="77">
        <v>18</v>
      </c>
      <c r="AF354" s="77">
        <v>1</v>
      </c>
      <c r="AG354" s="77">
        <v>4</v>
      </c>
      <c r="AH354" s="77">
        <v>1</v>
      </c>
      <c r="AI354" s="77"/>
      <c r="AJ354" s="77"/>
      <c r="AK354" s="77"/>
      <c r="AL354" s="77"/>
      <c r="AM354" s="77"/>
      <c r="AN354" s="79">
        <v>44209.53927083333</v>
      </c>
      <c r="AO354" s="77" t="s">
        <v>3485</v>
      </c>
      <c r="AP354" s="82" t="s">
        <v>3837</v>
      </c>
      <c r="AQ354" s="77" t="s">
        <v>66</v>
      </c>
      <c r="AR354" s="48"/>
      <c r="AS354" s="48"/>
      <c r="AT354" s="48"/>
      <c r="AU354" s="48"/>
      <c r="AV354" s="48"/>
      <c r="AW354" s="48"/>
      <c r="AX354" s="103" t="s">
        <v>4623</v>
      </c>
      <c r="AY354" s="103" t="s">
        <v>4623</v>
      </c>
      <c r="AZ354" s="103" t="s">
        <v>4879</v>
      </c>
      <c r="BA354" s="103" t="s">
        <v>4879</v>
      </c>
      <c r="BB354" s="2"/>
      <c r="BC354" s="3"/>
      <c r="BD354" s="3"/>
      <c r="BE354" s="3"/>
      <c r="BF354" s="3"/>
    </row>
    <row r="355" spans="1:58" ht="34.05" customHeight="1">
      <c r="A355" s="63" t="s">
        <v>442</v>
      </c>
      <c r="C355" s="64"/>
      <c r="D355" s="64"/>
      <c r="E355" s="65"/>
      <c r="F355" s="67"/>
      <c r="G355" s="99" t="s">
        <v>3396</v>
      </c>
      <c r="H355" s="64"/>
      <c r="I355" s="68"/>
      <c r="J355" s="69"/>
      <c r="K355" s="69"/>
      <c r="L355" s="68" t="s">
        <v>4282</v>
      </c>
      <c r="M355" s="72"/>
      <c r="N355" s="73">
        <v>4618.267578125</v>
      </c>
      <c r="O355" s="73">
        <v>1569.68359375</v>
      </c>
      <c r="P355" s="74"/>
      <c r="Q355" s="75"/>
      <c r="R355" s="75"/>
      <c r="S355" s="85"/>
      <c r="T355" s="48">
        <v>0</v>
      </c>
      <c r="U355" s="48">
        <v>2</v>
      </c>
      <c r="V355" s="49">
        <v>4</v>
      </c>
      <c r="W355" s="49">
        <v>0.25</v>
      </c>
      <c r="X355" s="49">
        <v>0</v>
      </c>
      <c r="Y355" s="49">
        <v>1.298244</v>
      </c>
      <c r="Z355" s="49">
        <v>0</v>
      </c>
      <c r="AA355" s="49">
        <v>0</v>
      </c>
      <c r="AB355" s="70">
        <v>355</v>
      </c>
      <c r="AC35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5" s="71"/>
      <c r="AE355" s="77">
        <v>45</v>
      </c>
      <c r="AF355" s="77">
        <v>52</v>
      </c>
      <c r="AG355" s="77">
        <v>2779</v>
      </c>
      <c r="AH355" s="77">
        <v>3032</v>
      </c>
      <c r="AI355" s="77"/>
      <c r="AJ355" s="77" t="s">
        <v>2613</v>
      </c>
      <c r="AK355" s="77"/>
      <c r="AL355" s="77"/>
      <c r="AM355" s="77"/>
      <c r="AN355" s="79">
        <v>42743.69362268518</v>
      </c>
      <c r="AO355" s="77" t="s">
        <v>3485</v>
      </c>
      <c r="AP355" s="82" t="s">
        <v>3838</v>
      </c>
      <c r="AQ355" s="77" t="s">
        <v>66</v>
      </c>
      <c r="AR355" s="48" t="s">
        <v>1048</v>
      </c>
      <c r="AS355" s="48" t="s">
        <v>1048</v>
      </c>
      <c r="AT355" s="48" t="s">
        <v>1169</v>
      </c>
      <c r="AU355" s="48" t="s">
        <v>1169</v>
      </c>
      <c r="AV355" s="48"/>
      <c r="AW355" s="48"/>
      <c r="AX355" s="103" t="s">
        <v>4660</v>
      </c>
      <c r="AY355" s="103" t="s">
        <v>4660</v>
      </c>
      <c r="AZ355" s="103" t="s">
        <v>4913</v>
      </c>
      <c r="BA355" s="103" t="s">
        <v>4913</v>
      </c>
      <c r="BB355" s="2"/>
      <c r="BC355" s="3"/>
      <c r="BD355" s="3"/>
      <c r="BE355" s="3"/>
      <c r="BF355" s="3"/>
    </row>
    <row r="356" spans="1:58" ht="34.05" customHeight="1">
      <c r="A356" s="63" t="s">
        <v>601</v>
      </c>
      <c r="C356" s="64"/>
      <c r="D356" s="64"/>
      <c r="E356" s="65"/>
      <c r="F356" s="67"/>
      <c r="G356" s="99" t="s">
        <v>3397</v>
      </c>
      <c r="H356" s="64"/>
      <c r="I356" s="68"/>
      <c r="J356" s="69"/>
      <c r="K356" s="69"/>
      <c r="L356" s="68" t="s">
        <v>4283</v>
      </c>
      <c r="M356" s="72"/>
      <c r="N356" s="73">
        <v>4404.3212890625</v>
      </c>
      <c r="O356" s="73">
        <v>1301.522705078125</v>
      </c>
      <c r="P356" s="74"/>
      <c r="Q356" s="75"/>
      <c r="R356" s="75"/>
      <c r="S356" s="85"/>
      <c r="T356" s="48">
        <v>1</v>
      </c>
      <c r="U356" s="48">
        <v>0</v>
      </c>
      <c r="V356" s="49">
        <v>0</v>
      </c>
      <c r="W356" s="49">
        <v>0.166667</v>
      </c>
      <c r="X356" s="49">
        <v>0</v>
      </c>
      <c r="Y356" s="49">
        <v>0.701754</v>
      </c>
      <c r="Z356" s="49">
        <v>0</v>
      </c>
      <c r="AA356" s="49">
        <v>0</v>
      </c>
      <c r="AB356" s="70">
        <v>356</v>
      </c>
      <c r="AC35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6" s="71"/>
      <c r="AE356" s="77">
        <v>64</v>
      </c>
      <c r="AF356" s="77">
        <v>24</v>
      </c>
      <c r="AG356" s="77">
        <v>2129</v>
      </c>
      <c r="AH356" s="77">
        <v>400</v>
      </c>
      <c r="AI356" s="77"/>
      <c r="AJ356" s="77"/>
      <c r="AK356" s="77"/>
      <c r="AL356" s="77"/>
      <c r="AM356" s="77"/>
      <c r="AN356" s="79">
        <v>43831.478113425925</v>
      </c>
      <c r="AO356" s="77" t="s">
        <v>3485</v>
      </c>
      <c r="AP356" s="82" t="s">
        <v>3839</v>
      </c>
      <c r="AQ356" s="77" t="s">
        <v>65</v>
      </c>
      <c r="AR356" s="48"/>
      <c r="AS356" s="48"/>
      <c r="AT356" s="48"/>
      <c r="AU356" s="48"/>
      <c r="AV356" s="48"/>
      <c r="AW356" s="48"/>
      <c r="AX356" s="48"/>
      <c r="AY356" s="48"/>
      <c r="AZ356" s="48"/>
      <c r="BA356" s="48"/>
      <c r="BB356" s="2"/>
      <c r="BC356" s="3"/>
      <c r="BD356" s="3"/>
      <c r="BE356" s="3"/>
      <c r="BF356" s="3"/>
    </row>
    <row r="357" spans="1:58" ht="34.05" customHeight="1">
      <c r="A357" s="63" t="s">
        <v>443</v>
      </c>
      <c r="C357" s="64"/>
      <c r="D357" s="64"/>
      <c r="E357" s="65"/>
      <c r="F357" s="67"/>
      <c r="G357" s="99" t="s">
        <v>3398</v>
      </c>
      <c r="H357" s="64"/>
      <c r="I357" s="68"/>
      <c r="J357" s="69"/>
      <c r="K357" s="69"/>
      <c r="L357" s="68" t="s">
        <v>4284</v>
      </c>
      <c r="M357" s="72"/>
      <c r="N357" s="73">
        <v>8257.4755859375</v>
      </c>
      <c r="O357" s="73">
        <v>7830.58984375</v>
      </c>
      <c r="P357" s="74"/>
      <c r="Q357" s="75"/>
      <c r="R357" s="75"/>
      <c r="S357" s="85"/>
      <c r="T357" s="48">
        <v>0</v>
      </c>
      <c r="U357" s="48">
        <v>1</v>
      </c>
      <c r="V357" s="49">
        <v>0</v>
      </c>
      <c r="W357" s="49">
        <v>0.000661</v>
      </c>
      <c r="X357" s="49">
        <v>7.7E-05</v>
      </c>
      <c r="Y357" s="49">
        <v>0.501208</v>
      </c>
      <c r="Z357" s="49">
        <v>0</v>
      </c>
      <c r="AA357" s="49">
        <v>0</v>
      </c>
      <c r="AB357" s="70">
        <v>357</v>
      </c>
      <c r="AC35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7" s="71"/>
      <c r="AE357" s="77">
        <v>903</v>
      </c>
      <c r="AF357" s="77">
        <v>744</v>
      </c>
      <c r="AG357" s="77">
        <v>18381</v>
      </c>
      <c r="AH357" s="77">
        <v>56025</v>
      </c>
      <c r="AI357" s="77"/>
      <c r="AJ357" s="77" t="s">
        <v>2614</v>
      </c>
      <c r="AK357" s="77" t="s">
        <v>2713</v>
      </c>
      <c r="AL357" s="77"/>
      <c r="AM357" s="77"/>
      <c r="AN357" s="79">
        <v>41242.77517361111</v>
      </c>
      <c r="AO357" s="77" t="s">
        <v>3485</v>
      </c>
      <c r="AP357" s="82" t="s">
        <v>3840</v>
      </c>
      <c r="AQ357" s="77" t="s">
        <v>66</v>
      </c>
      <c r="AR357" s="48"/>
      <c r="AS357" s="48"/>
      <c r="AT357" s="48"/>
      <c r="AU357" s="48"/>
      <c r="AV357" s="48"/>
      <c r="AW357" s="48"/>
      <c r="AX357" s="103" t="s">
        <v>4658</v>
      </c>
      <c r="AY357" s="103" t="s">
        <v>4658</v>
      </c>
      <c r="AZ357" s="103" t="s">
        <v>4911</v>
      </c>
      <c r="BA357" s="103" t="s">
        <v>4911</v>
      </c>
      <c r="BB357" s="2"/>
      <c r="BC357" s="3"/>
      <c r="BD357" s="3"/>
      <c r="BE357" s="3"/>
      <c r="BF357" s="3"/>
    </row>
    <row r="358" spans="1:58" ht="34.05" customHeight="1">
      <c r="A358" s="63" t="s">
        <v>444</v>
      </c>
      <c r="C358" s="64"/>
      <c r="D358" s="64"/>
      <c r="E358" s="65"/>
      <c r="F358" s="67"/>
      <c r="G358" s="99" t="s">
        <v>3078</v>
      </c>
      <c r="H358" s="64"/>
      <c r="I358" s="68"/>
      <c r="J358" s="69"/>
      <c r="K358" s="69"/>
      <c r="L358" s="68" t="s">
        <v>4285</v>
      </c>
      <c r="M358" s="72"/>
      <c r="N358" s="73">
        <v>3561.0869140625</v>
      </c>
      <c r="O358" s="73">
        <v>8175.86279296875</v>
      </c>
      <c r="P358" s="74"/>
      <c r="Q358" s="75"/>
      <c r="R358" s="75"/>
      <c r="S358" s="85"/>
      <c r="T358" s="48">
        <v>0</v>
      </c>
      <c r="U358" s="48">
        <v>1</v>
      </c>
      <c r="V358" s="49">
        <v>0</v>
      </c>
      <c r="W358" s="49">
        <v>0.000708</v>
      </c>
      <c r="X358" s="49">
        <v>7.1E-05</v>
      </c>
      <c r="Y358" s="49">
        <v>0.507226</v>
      </c>
      <c r="Z358" s="49">
        <v>0</v>
      </c>
      <c r="AA358" s="49">
        <v>0</v>
      </c>
      <c r="AB358" s="70">
        <v>358</v>
      </c>
      <c r="AC35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8" s="71"/>
      <c r="AE358" s="77">
        <v>124</v>
      </c>
      <c r="AF358" s="77">
        <v>79</v>
      </c>
      <c r="AG358" s="77">
        <v>42059</v>
      </c>
      <c r="AH358" s="77">
        <v>106395</v>
      </c>
      <c r="AI358" s="77"/>
      <c r="AJ358" s="77"/>
      <c r="AK358" s="77" t="s">
        <v>2691</v>
      </c>
      <c r="AL358" s="77"/>
      <c r="AM358" s="77"/>
      <c r="AN358" s="79">
        <v>42566.09743055556</v>
      </c>
      <c r="AO358" s="77" t="s">
        <v>3485</v>
      </c>
      <c r="AP358" s="82" t="s">
        <v>3841</v>
      </c>
      <c r="AQ358" s="77" t="s">
        <v>66</v>
      </c>
      <c r="AR358" s="48"/>
      <c r="AS358" s="48"/>
      <c r="AT358" s="48"/>
      <c r="AU358" s="48"/>
      <c r="AV358" s="48"/>
      <c r="AW358" s="48"/>
      <c r="AX358" s="103" t="s">
        <v>4623</v>
      </c>
      <c r="AY358" s="103" t="s">
        <v>4623</v>
      </c>
      <c r="AZ358" s="103" t="s">
        <v>4879</v>
      </c>
      <c r="BA358" s="103" t="s">
        <v>4879</v>
      </c>
      <c r="BB358" s="2"/>
      <c r="BC358" s="3"/>
      <c r="BD358" s="3"/>
      <c r="BE358" s="3"/>
      <c r="BF358" s="3"/>
    </row>
    <row r="359" spans="1:58" ht="34.05" customHeight="1">
      <c r="A359" s="63" t="s">
        <v>445</v>
      </c>
      <c r="C359" s="64"/>
      <c r="D359" s="64"/>
      <c r="E359" s="65"/>
      <c r="F359" s="67"/>
      <c r="G359" s="99" t="s">
        <v>3399</v>
      </c>
      <c r="H359" s="64"/>
      <c r="I359" s="68"/>
      <c r="J359" s="69"/>
      <c r="K359" s="69"/>
      <c r="L359" s="68" t="s">
        <v>4286</v>
      </c>
      <c r="M359" s="72"/>
      <c r="N359" s="73">
        <v>7953.685546875</v>
      </c>
      <c r="O359" s="73">
        <v>8761.96875</v>
      </c>
      <c r="P359" s="74"/>
      <c r="Q359" s="75"/>
      <c r="R359" s="75"/>
      <c r="S359" s="85"/>
      <c r="T359" s="48">
        <v>0</v>
      </c>
      <c r="U359" s="48">
        <v>1</v>
      </c>
      <c r="V359" s="49">
        <v>0</v>
      </c>
      <c r="W359" s="49">
        <v>0.027778</v>
      </c>
      <c r="X359" s="49">
        <v>0</v>
      </c>
      <c r="Y359" s="49">
        <v>0.465138</v>
      </c>
      <c r="Z359" s="49">
        <v>0</v>
      </c>
      <c r="AA359" s="49">
        <v>0</v>
      </c>
      <c r="AB359" s="70">
        <v>359</v>
      </c>
      <c r="AC35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59" s="71"/>
      <c r="AE359" s="77">
        <v>268</v>
      </c>
      <c r="AF359" s="77">
        <v>196</v>
      </c>
      <c r="AG359" s="77">
        <v>3119</v>
      </c>
      <c r="AH359" s="77">
        <v>5429</v>
      </c>
      <c r="AI359" s="77"/>
      <c r="AJ359" s="77" t="s">
        <v>2615</v>
      </c>
      <c r="AK359" s="77" t="s">
        <v>2830</v>
      </c>
      <c r="AL359" s="82" t="s">
        <v>3011</v>
      </c>
      <c r="AM359" s="77"/>
      <c r="AN359" s="79">
        <v>42159.22888888889</v>
      </c>
      <c r="AO359" s="77" t="s">
        <v>3485</v>
      </c>
      <c r="AP359" s="82" t="s">
        <v>3842</v>
      </c>
      <c r="AQ359" s="77" t="s">
        <v>66</v>
      </c>
      <c r="AR359" s="48"/>
      <c r="AS359" s="48"/>
      <c r="AT359" s="48"/>
      <c r="AU359" s="48"/>
      <c r="AV359" s="48"/>
      <c r="AW359" s="48"/>
      <c r="AX359" s="103" t="s">
        <v>4661</v>
      </c>
      <c r="AY359" s="103" t="s">
        <v>4661</v>
      </c>
      <c r="AZ359" s="103" t="s">
        <v>4914</v>
      </c>
      <c r="BA359" s="103" t="s">
        <v>4914</v>
      </c>
      <c r="BB359" s="2"/>
      <c r="BC359" s="3"/>
      <c r="BD359" s="3"/>
      <c r="BE359" s="3"/>
      <c r="BF359" s="3"/>
    </row>
    <row r="360" spans="1:58" ht="34.05" customHeight="1">
      <c r="A360" s="63" t="s">
        <v>446</v>
      </c>
      <c r="C360" s="64"/>
      <c r="D360" s="64"/>
      <c r="E360" s="65"/>
      <c r="F360" s="67"/>
      <c r="G360" s="99" t="s">
        <v>3400</v>
      </c>
      <c r="H360" s="64"/>
      <c r="I360" s="68"/>
      <c r="J360" s="69"/>
      <c r="K360" s="69"/>
      <c r="L360" s="68" t="s">
        <v>4287</v>
      </c>
      <c r="M360" s="72"/>
      <c r="N360" s="73">
        <v>7737.3212890625</v>
      </c>
      <c r="O360" s="73">
        <v>4069.8408203125</v>
      </c>
      <c r="P360" s="74"/>
      <c r="Q360" s="75"/>
      <c r="R360" s="75"/>
      <c r="S360" s="85"/>
      <c r="T360" s="48">
        <v>0</v>
      </c>
      <c r="U360" s="48">
        <v>1</v>
      </c>
      <c r="V360" s="49">
        <v>0</v>
      </c>
      <c r="W360" s="49">
        <v>1</v>
      </c>
      <c r="X360" s="49">
        <v>0</v>
      </c>
      <c r="Y360" s="49">
        <v>0.999999</v>
      </c>
      <c r="Z360" s="49">
        <v>0</v>
      </c>
      <c r="AA360" s="49">
        <v>0</v>
      </c>
      <c r="AB360" s="70">
        <v>360</v>
      </c>
      <c r="AC36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0" s="71"/>
      <c r="AE360" s="77">
        <v>759</v>
      </c>
      <c r="AF360" s="77">
        <v>199</v>
      </c>
      <c r="AG360" s="77">
        <v>3657</v>
      </c>
      <c r="AH360" s="77">
        <v>13196</v>
      </c>
      <c r="AI360" s="77"/>
      <c r="AJ360" s="77" t="s">
        <v>2616</v>
      </c>
      <c r="AK360" s="77" t="s">
        <v>2691</v>
      </c>
      <c r="AL360" s="77"/>
      <c r="AM360" s="77"/>
      <c r="AN360" s="79">
        <v>42347.710393518515</v>
      </c>
      <c r="AO360" s="77" t="s">
        <v>3485</v>
      </c>
      <c r="AP360" s="82" t="s">
        <v>3843</v>
      </c>
      <c r="AQ360" s="77" t="s">
        <v>66</v>
      </c>
      <c r="AR360" s="48" t="s">
        <v>1049</v>
      </c>
      <c r="AS360" s="48" t="s">
        <v>1049</v>
      </c>
      <c r="AT360" s="48" t="s">
        <v>1169</v>
      </c>
      <c r="AU360" s="48" t="s">
        <v>1169</v>
      </c>
      <c r="AV360" s="48"/>
      <c r="AW360" s="48"/>
      <c r="AX360" s="103" t="s">
        <v>4662</v>
      </c>
      <c r="AY360" s="103" t="s">
        <v>4662</v>
      </c>
      <c r="AZ360" s="103" t="s">
        <v>4915</v>
      </c>
      <c r="BA360" s="103" t="s">
        <v>4915</v>
      </c>
      <c r="BB360" s="2"/>
      <c r="BC360" s="3"/>
      <c r="BD360" s="3"/>
      <c r="BE360" s="3"/>
      <c r="BF360" s="3"/>
    </row>
    <row r="361" spans="1:58" ht="34.05" customHeight="1">
      <c r="A361" s="63" t="s">
        <v>602</v>
      </c>
      <c r="C361" s="64"/>
      <c r="D361" s="64"/>
      <c r="E361" s="65"/>
      <c r="F361" s="67"/>
      <c r="G361" s="99" t="s">
        <v>3401</v>
      </c>
      <c r="H361" s="64"/>
      <c r="I361" s="68"/>
      <c r="J361" s="69"/>
      <c r="K361" s="69"/>
      <c r="L361" s="68" t="s">
        <v>4288</v>
      </c>
      <c r="M361" s="72"/>
      <c r="N361" s="73">
        <v>8124.1875</v>
      </c>
      <c r="O361" s="73">
        <v>4586.318359375</v>
      </c>
      <c r="P361" s="74"/>
      <c r="Q361" s="75"/>
      <c r="R361" s="75"/>
      <c r="S361" s="85"/>
      <c r="T361" s="48">
        <v>1</v>
      </c>
      <c r="U361" s="48">
        <v>0</v>
      </c>
      <c r="V361" s="49">
        <v>0</v>
      </c>
      <c r="W361" s="49">
        <v>1</v>
      </c>
      <c r="X361" s="49">
        <v>0</v>
      </c>
      <c r="Y361" s="49">
        <v>0.999999</v>
      </c>
      <c r="Z361" s="49">
        <v>0</v>
      </c>
      <c r="AA361" s="49">
        <v>0</v>
      </c>
      <c r="AB361" s="70">
        <v>361</v>
      </c>
      <c r="AC36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1" s="71"/>
      <c r="AE361" s="77">
        <v>5</v>
      </c>
      <c r="AF361" s="77">
        <v>484</v>
      </c>
      <c r="AG361" s="77">
        <v>796</v>
      </c>
      <c r="AH361" s="77">
        <v>789</v>
      </c>
      <c r="AI361" s="77"/>
      <c r="AJ361" s="77" t="s">
        <v>2617</v>
      </c>
      <c r="AK361" s="77"/>
      <c r="AL361" s="77"/>
      <c r="AM361" s="77"/>
      <c r="AN361" s="79">
        <v>44204.57194444445</v>
      </c>
      <c r="AO361" s="77" t="s">
        <v>3485</v>
      </c>
      <c r="AP361" s="82" t="s">
        <v>3844</v>
      </c>
      <c r="AQ361" s="77" t="s">
        <v>65</v>
      </c>
      <c r="AR361" s="48"/>
      <c r="AS361" s="48"/>
      <c r="AT361" s="48"/>
      <c r="AU361" s="48"/>
      <c r="AV361" s="48"/>
      <c r="AW361" s="48"/>
      <c r="AX361" s="48"/>
      <c r="AY361" s="48"/>
      <c r="AZ361" s="48"/>
      <c r="BA361" s="48"/>
      <c r="BB361" s="2"/>
      <c r="BC361" s="3"/>
      <c r="BD361" s="3"/>
      <c r="BE361" s="3"/>
      <c r="BF361" s="3"/>
    </row>
    <row r="362" spans="1:58" ht="34.05" customHeight="1">
      <c r="A362" s="63" t="s">
        <v>447</v>
      </c>
      <c r="C362" s="64"/>
      <c r="D362" s="64"/>
      <c r="E362" s="65"/>
      <c r="F362" s="67"/>
      <c r="G362" s="99" t="s">
        <v>3402</v>
      </c>
      <c r="H362" s="64"/>
      <c r="I362" s="68"/>
      <c r="J362" s="69"/>
      <c r="K362" s="69"/>
      <c r="L362" s="68" t="s">
        <v>4289</v>
      </c>
      <c r="M362" s="72"/>
      <c r="N362" s="73">
        <v>524.3765869140625</v>
      </c>
      <c r="O362" s="73">
        <v>861.1918334960938</v>
      </c>
      <c r="P362" s="74"/>
      <c r="Q362" s="75"/>
      <c r="R362" s="75"/>
      <c r="S362" s="85"/>
      <c r="T362" s="48">
        <v>0</v>
      </c>
      <c r="U362" s="48">
        <v>1</v>
      </c>
      <c r="V362" s="49">
        <v>0</v>
      </c>
      <c r="W362" s="49">
        <v>0.000652</v>
      </c>
      <c r="X362" s="49">
        <v>0.00082</v>
      </c>
      <c r="Y362" s="49">
        <v>0.387545</v>
      </c>
      <c r="Z362" s="49">
        <v>0</v>
      </c>
      <c r="AA362" s="49">
        <v>0</v>
      </c>
      <c r="AB362" s="70">
        <v>362</v>
      </c>
      <c r="AC36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2" s="71"/>
      <c r="AE362" s="77">
        <v>3329</v>
      </c>
      <c r="AF362" s="77">
        <v>1227</v>
      </c>
      <c r="AG362" s="77">
        <v>10294</v>
      </c>
      <c r="AH362" s="77">
        <v>7532</v>
      </c>
      <c r="AI362" s="77"/>
      <c r="AJ362" s="77" t="s">
        <v>2618</v>
      </c>
      <c r="AK362" s="77" t="s">
        <v>2692</v>
      </c>
      <c r="AL362" s="82" t="s">
        <v>3012</v>
      </c>
      <c r="AM362" s="77"/>
      <c r="AN362" s="79">
        <v>39989.86298611111</v>
      </c>
      <c r="AO362" s="77" t="s">
        <v>3485</v>
      </c>
      <c r="AP362" s="82" t="s">
        <v>3845</v>
      </c>
      <c r="AQ362" s="77" t="s">
        <v>66</v>
      </c>
      <c r="AR362" s="48"/>
      <c r="AS362" s="48"/>
      <c r="AT362" s="48"/>
      <c r="AU362" s="48"/>
      <c r="AV362" s="48"/>
      <c r="AW362" s="48"/>
      <c r="AX362" s="103" t="s">
        <v>4648</v>
      </c>
      <c r="AY362" s="103" t="s">
        <v>4648</v>
      </c>
      <c r="AZ362" s="103" t="s">
        <v>4901</v>
      </c>
      <c r="BA362" s="103" t="s">
        <v>4901</v>
      </c>
      <c r="BB362" s="2"/>
      <c r="BC362" s="3"/>
      <c r="BD362" s="3"/>
      <c r="BE362" s="3"/>
      <c r="BF362" s="3"/>
    </row>
    <row r="363" spans="1:58" ht="34.05" customHeight="1">
      <c r="A363" s="63" t="s">
        <v>448</v>
      </c>
      <c r="C363" s="64"/>
      <c r="D363" s="64"/>
      <c r="E363" s="65"/>
      <c r="F363" s="67"/>
      <c r="G363" s="99" t="s">
        <v>3403</v>
      </c>
      <c r="H363" s="64"/>
      <c r="I363" s="68"/>
      <c r="J363" s="69"/>
      <c r="K363" s="69"/>
      <c r="L363" s="68" t="s">
        <v>4290</v>
      </c>
      <c r="M363" s="72"/>
      <c r="N363" s="73">
        <v>795.4763793945312</v>
      </c>
      <c r="O363" s="73">
        <v>2024.4913330078125</v>
      </c>
      <c r="P363" s="74"/>
      <c r="Q363" s="75"/>
      <c r="R363" s="75"/>
      <c r="S363" s="85"/>
      <c r="T363" s="48">
        <v>0</v>
      </c>
      <c r="U363" s="48">
        <v>2</v>
      </c>
      <c r="V363" s="49">
        <v>0</v>
      </c>
      <c r="W363" s="49">
        <v>0.00077</v>
      </c>
      <c r="X363" s="49">
        <v>0.002871</v>
      </c>
      <c r="Y363" s="49">
        <v>0.614272</v>
      </c>
      <c r="Z363" s="49">
        <v>0.5</v>
      </c>
      <c r="AA363" s="49">
        <v>0</v>
      </c>
      <c r="AB363" s="70">
        <v>363</v>
      </c>
      <c r="AC36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3" s="71"/>
      <c r="AE363" s="77">
        <v>1666</v>
      </c>
      <c r="AF363" s="77">
        <v>2708</v>
      </c>
      <c r="AG363" s="77">
        <v>77506</v>
      </c>
      <c r="AH363" s="77">
        <v>157448</v>
      </c>
      <c r="AI363" s="77"/>
      <c r="AJ363" s="77" t="s">
        <v>2619</v>
      </c>
      <c r="AK363" s="77" t="s">
        <v>2831</v>
      </c>
      <c r="AL363" s="82" t="s">
        <v>3013</v>
      </c>
      <c r="AM363" s="77"/>
      <c r="AN363" s="79">
        <v>40299.81420138889</v>
      </c>
      <c r="AO363" s="77" t="s">
        <v>3485</v>
      </c>
      <c r="AP363" s="82" t="s">
        <v>3846</v>
      </c>
      <c r="AQ363" s="77" t="s">
        <v>66</v>
      </c>
      <c r="AR363" s="48"/>
      <c r="AS363" s="48"/>
      <c r="AT363" s="48"/>
      <c r="AU363" s="48"/>
      <c r="AV363" s="48" t="s">
        <v>1209</v>
      </c>
      <c r="AW363" s="48" t="s">
        <v>1209</v>
      </c>
      <c r="AX363" s="103" t="s">
        <v>4613</v>
      </c>
      <c r="AY363" s="103" t="s">
        <v>4613</v>
      </c>
      <c r="AZ363" s="103" t="s">
        <v>4869</v>
      </c>
      <c r="BA363" s="103" t="s">
        <v>4869</v>
      </c>
      <c r="BB363" s="2"/>
      <c r="BC363" s="3"/>
      <c r="BD363" s="3"/>
      <c r="BE363" s="3"/>
      <c r="BF363" s="3"/>
    </row>
    <row r="364" spans="1:58" ht="34.05" customHeight="1">
      <c r="A364" s="63" t="s">
        <v>450</v>
      </c>
      <c r="C364" s="64"/>
      <c r="D364" s="64"/>
      <c r="E364" s="65"/>
      <c r="F364" s="67"/>
      <c r="G364" s="99" t="s">
        <v>3404</v>
      </c>
      <c r="H364" s="64"/>
      <c r="I364" s="68"/>
      <c r="J364" s="69"/>
      <c r="K364" s="69"/>
      <c r="L364" s="68" t="s">
        <v>4291</v>
      </c>
      <c r="M364" s="72"/>
      <c r="N364" s="73">
        <v>7603.40625</v>
      </c>
      <c r="O364" s="73">
        <v>7227.95068359375</v>
      </c>
      <c r="P364" s="74"/>
      <c r="Q364" s="75"/>
      <c r="R364" s="75"/>
      <c r="S364" s="85"/>
      <c r="T364" s="48">
        <v>0</v>
      </c>
      <c r="U364" s="48">
        <v>1</v>
      </c>
      <c r="V364" s="49">
        <v>0</v>
      </c>
      <c r="W364" s="49">
        <v>0.000661</v>
      </c>
      <c r="X364" s="49">
        <v>7.7E-05</v>
      </c>
      <c r="Y364" s="49">
        <v>0.501208</v>
      </c>
      <c r="Z364" s="49">
        <v>0</v>
      </c>
      <c r="AA364" s="49">
        <v>0</v>
      </c>
      <c r="AB364" s="70">
        <v>364</v>
      </c>
      <c r="AC36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4" s="71"/>
      <c r="AE364" s="77">
        <v>379</v>
      </c>
      <c r="AF364" s="77">
        <v>106</v>
      </c>
      <c r="AG364" s="77">
        <v>1455</v>
      </c>
      <c r="AH364" s="77">
        <v>2611</v>
      </c>
      <c r="AI364" s="77"/>
      <c r="AJ364" s="77" t="s">
        <v>2620</v>
      </c>
      <c r="AK364" s="77" t="s">
        <v>2692</v>
      </c>
      <c r="AL364" s="77"/>
      <c r="AM364" s="77"/>
      <c r="AN364" s="79">
        <v>41120.32434027778</v>
      </c>
      <c r="AO364" s="77" t="s">
        <v>3485</v>
      </c>
      <c r="AP364" s="82" t="s">
        <v>3847</v>
      </c>
      <c r="AQ364" s="77" t="s">
        <v>66</v>
      </c>
      <c r="AR364" s="48"/>
      <c r="AS364" s="48"/>
      <c r="AT364" s="48"/>
      <c r="AU364" s="48"/>
      <c r="AV364" s="48"/>
      <c r="AW364" s="48"/>
      <c r="AX364" s="103" t="s">
        <v>4658</v>
      </c>
      <c r="AY364" s="103" t="s">
        <v>4658</v>
      </c>
      <c r="AZ364" s="103" t="s">
        <v>4911</v>
      </c>
      <c r="BA364" s="103" t="s">
        <v>4911</v>
      </c>
      <c r="BB364" s="2"/>
      <c r="BC364" s="3"/>
      <c r="BD364" s="3"/>
      <c r="BE364" s="3"/>
      <c r="BF364" s="3"/>
    </row>
    <row r="365" spans="1:58" ht="34.05" customHeight="1">
      <c r="A365" s="63" t="s">
        <v>451</v>
      </c>
      <c r="C365" s="64"/>
      <c r="D365" s="64"/>
      <c r="E365" s="65"/>
      <c r="F365" s="67"/>
      <c r="G365" s="99" t="s">
        <v>3405</v>
      </c>
      <c r="H365" s="64"/>
      <c r="I365" s="68"/>
      <c r="J365" s="69"/>
      <c r="K365" s="69"/>
      <c r="L365" s="68" t="s">
        <v>4292</v>
      </c>
      <c r="M365" s="72"/>
      <c r="N365" s="73">
        <v>5222.69189453125</v>
      </c>
      <c r="O365" s="73">
        <v>2169.20458984375</v>
      </c>
      <c r="P365" s="74"/>
      <c r="Q365" s="75"/>
      <c r="R365" s="75"/>
      <c r="S365" s="85"/>
      <c r="T365" s="48">
        <v>0</v>
      </c>
      <c r="U365" s="48">
        <v>1</v>
      </c>
      <c r="V365" s="49">
        <v>0</v>
      </c>
      <c r="W365" s="49">
        <v>0.166667</v>
      </c>
      <c r="X365" s="49">
        <v>0</v>
      </c>
      <c r="Y365" s="49">
        <v>0.701754</v>
      </c>
      <c r="Z365" s="49">
        <v>0</v>
      </c>
      <c r="AA365" s="49">
        <v>0</v>
      </c>
      <c r="AB365" s="70">
        <v>365</v>
      </c>
      <c r="AC36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5" s="71"/>
      <c r="AE365" s="77">
        <v>1107</v>
      </c>
      <c r="AF365" s="77">
        <v>1908</v>
      </c>
      <c r="AG365" s="77">
        <v>77872</v>
      </c>
      <c r="AH365" s="77">
        <v>158585</v>
      </c>
      <c r="AI365" s="77"/>
      <c r="AJ365" s="77" t="s">
        <v>2621</v>
      </c>
      <c r="AK365" s="77" t="s">
        <v>2808</v>
      </c>
      <c r="AL365" s="77"/>
      <c r="AM365" s="77"/>
      <c r="AN365" s="79">
        <v>41367.73149305556</v>
      </c>
      <c r="AO365" s="77" t="s">
        <v>3485</v>
      </c>
      <c r="AP365" s="82" t="s">
        <v>3848</v>
      </c>
      <c r="AQ365" s="77" t="s">
        <v>66</v>
      </c>
      <c r="AR365" s="48"/>
      <c r="AS365" s="48"/>
      <c r="AT365" s="48"/>
      <c r="AU365" s="48"/>
      <c r="AV365" s="48"/>
      <c r="AW365" s="48"/>
      <c r="AX365" s="103" t="s">
        <v>4663</v>
      </c>
      <c r="AY365" s="103" t="s">
        <v>4663</v>
      </c>
      <c r="AZ365" s="103" t="s">
        <v>4916</v>
      </c>
      <c r="BA365" s="103" t="s">
        <v>4916</v>
      </c>
      <c r="BB365" s="2"/>
      <c r="BC365" s="3"/>
      <c r="BD365" s="3"/>
      <c r="BE365" s="3"/>
      <c r="BF365" s="3"/>
    </row>
    <row r="366" spans="1:58" ht="34.05" customHeight="1">
      <c r="A366" s="63" t="s">
        <v>452</v>
      </c>
      <c r="C366" s="64"/>
      <c r="D366" s="64"/>
      <c r="E366" s="65"/>
      <c r="F366" s="67"/>
      <c r="G366" s="99" t="s">
        <v>3406</v>
      </c>
      <c r="H366" s="64"/>
      <c r="I366" s="68"/>
      <c r="J366" s="69"/>
      <c r="K366" s="69"/>
      <c r="L366" s="68" t="s">
        <v>4293</v>
      </c>
      <c r="M366" s="72"/>
      <c r="N366" s="73">
        <v>8258.1025390625</v>
      </c>
      <c r="O366" s="73">
        <v>1435.8067626953125</v>
      </c>
      <c r="P366" s="74"/>
      <c r="Q366" s="75"/>
      <c r="R366" s="75"/>
      <c r="S366" s="85"/>
      <c r="T366" s="48">
        <v>1</v>
      </c>
      <c r="U366" s="48">
        <v>1</v>
      </c>
      <c r="V366" s="49">
        <v>0</v>
      </c>
      <c r="W366" s="49">
        <v>0</v>
      </c>
      <c r="X366" s="49">
        <v>0</v>
      </c>
      <c r="Y366" s="49">
        <v>0.999999</v>
      </c>
      <c r="Z366" s="49">
        <v>0</v>
      </c>
      <c r="AA366" s="49" t="s">
        <v>4380</v>
      </c>
      <c r="AB366" s="70">
        <v>366</v>
      </c>
      <c r="AC36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6" s="71"/>
      <c r="AE366" s="77">
        <v>1200</v>
      </c>
      <c r="AF366" s="77">
        <v>4267</v>
      </c>
      <c r="AG366" s="77">
        <v>92247</v>
      </c>
      <c r="AH366" s="77">
        <v>48</v>
      </c>
      <c r="AI366" s="77"/>
      <c r="AJ366" s="77" t="s">
        <v>2622</v>
      </c>
      <c r="AK366" s="77" t="s">
        <v>2832</v>
      </c>
      <c r="AL366" s="77"/>
      <c r="AM366" s="77"/>
      <c r="AN366" s="79">
        <v>40328.33063657407</v>
      </c>
      <c r="AO366" s="77" t="s">
        <v>3485</v>
      </c>
      <c r="AP366" s="82" t="s">
        <v>3849</v>
      </c>
      <c r="AQ366" s="77" t="s">
        <v>66</v>
      </c>
      <c r="AR366" s="48" t="s">
        <v>4451</v>
      </c>
      <c r="AS366" s="48" t="s">
        <v>4456</v>
      </c>
      <c r="AT366" s="48" t="s">
        <v>1180</v>
      </c>
      <c r="AU366" s="48" t="s">
        <v>1180</v>
      </c>
      <c r="AV366" s="48"/>
      <c r="AW366" s="48"/>
      <c r="AX366" s="103" t="s">
        <v>4664</v>
      </c>
      <c r="AY366" s="103" t="s">
        <v>4739</v>
      </c>
      <c r="AZ366" s="103" t="s">
        <v>4917</v>
      </c>
      <c r="BA366" s="103" t="s">
        <v>4917</v>
      </c>
      <c r="BB366" s="2"/>
      <c r="BC366" s="3"/>
      <c r="BD366" s="3"/>
      <c r="BE366" s="3"/>
      <c r="BF366" s="3"/>
    </row>
    <row r="367" spans="1:58" ht="34.05" customHeight="1">
      <c r="A367" s="63" t="s">
        <v>453</v>
      </c>
      <c r="C367" s="64"/>
      <c r="D367" s="64"/>
      <c r="E367" s="65"/>
      <c r="F367" s="67"/>
      <c r="G367" s="99" t="s">
        <v>3407</v>
      </c>
      <c r="H367" s="64"/>
      <c r="I367" s="68"/>
      <c r="J367" s="69"/>
      <c r="K367" s="69"/>
      <c r="L367" s="68" t="s">
        <v>4294</v>
      </c>
      <c r="M367" s="72"/>
      <c r="N367" s="73">
        <v>3589.235595703125</v>
      </c>
      <c r="O367" s="73">
        <v>5805.20458984375</v>
      </c>
      <c r="P367" s="74"/>
      <c r="Q367" s="75"/>
      <c r="R367" s="75"/>
      <c r="S367" s="85"/>
      <c r="T367" s="48">
        <v>0</v>
      </c>
      <c r="U367" s="48">
        <v>1</v>
      </c>
      <c r="V367" s="49">
        <v>0</v>
      </c>
      <c r="W367" s="49">
        <v>0.000642</v>
      </c>
      <c r="X367" s="49">
        <v>6.2E-05</v>
      </c>
      <c r="Y367" s="49">
        <v>0.486646</v>
      </c>
      <c r="Z367" s="49">
        <v>0</v>
      </c>
      <c r="AA367" s="49">
        <v>0</v>
      </c>
      <c r="AB367" s="70">
        <v>367</v>
      </c>
      <c r="AC36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7" s="71"/>
      <c r="AE367" s="77">
        <v>208</v>
      </c>
      <c r="AF367" s="77">
        <v>30</v>
      </c>
      <c r="AG367" s="77">
        <v>253</v>
      </c>
      <c r="AH367" s="77">
        <v>1426</v>
      </c>
      <c r="AI367" s="77"/>
      <c r="AJ367" s="77"/>
      <c r="AK367" s="77"/>
      <c r="AL367" s="77"/>
      <c r="AM367" s="77"/>
      <c r="AN367" s="79">
        <v>44286.67854166667</v>
      </c>
      <c r="AO367" s="77" t="s">
        <v>3485</v>
      </c>
      <c r="AP367" s="82" t="s">
        <v>3850</v>
      </c>
      <c r="AQ367" s="77" t="s">
        <v>66</v>
      </c>
      <c r="AR367" s="48"/>
      <c r="AS367" s="48"/>
      <c r="AT367" s="48"/>
      <c r="AU367" s="48"/>
      <c r="AV367" s="48"/>
      <c r="AW367" s="48"/>
      <c r="AX367" s="103" t="s">
        <v>485</v>
      </c>
      <c r="AY367" s="103" t="s">
        <v>485</v>
      </c>
      <c r="AZ367" s="103" t="s">
        <v>4506</v>
      </c>
      <c r="BA367" s="103" t="s">
        <v>4506</v>
      </c>
      <c r="BB367" s="2"/>
      <c r="BC367" s="3"/>
      <c r="BD367" s="3"/>
      <c r="BE367" s="3"/>
      <c r="BF367" s="3"/>
    </row>
    <row r="368" spans="1:58" ht="34.05" customHeight="1">
      <c r="A368" s="63" t="s">
        <v>454</v>
      </c>
      <c r="C368" s="64"/>
      <c r="D368" s="64"/>
      <c r="E368" s="65"/>
      <c r="F368" s="67"/>
      <c r="G368" s="99" t="s">
        <v>3408</v>
      </c>
      <c r="H368" s="64"/>
      <c r="I368" s="68"/>
      <c r="J368" s="69"/>
      <c r="K368" s="69"/>
      <c r="L368" s="68" t="s">
        <v>4295</v>
      </c>
      <c r="M368" s="72"/>
      <c r="N368" s="73">
        <v>5832.75</v>
      </c>
      <c r="O368" s="73">
        <v>1635.512451171875</v>
      </c>
      <c r="P368" s="74"/>
      <c r="Q368" s="75"/>
      <c r="R368" s="75"/>
      <c r="S368" s="85"/>
      <c r="T368" s="48">
        <v>0</v>
      </c>
      <c r="U368" s="48">
        <v>1</v>
      </c>
      <c r="V368" s="49">
        <v>0</v>
      </c>
      <c r="W368" s="49">
        <v>0.2</v>
      </c>
      <c r="X368" s="49">
        <v>0</v>
      </c>
      <c r="Y368" s="49">
        <v>0.610686</v>
      </c>
      <c r="Z368" s="49">
        <v>0</v>
      </c>
      <c r="AA368" s="49">
        <v>0</v>
      </c>
      <c r="AB368" s="70">
        <v>368</v>
      </c>
      <c r="AC36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8" s="71"/>
      <c r="AE368" s="77">
        <v>258</v>
      </c>
      <c r="AF368" s="77">
        <v>8071</v>
      </c>
      <c r="AG368" s="77">
        <v>2534</v>
      </c>
      <c r="AH368" s="77">
        <v>2186</v>
      </c>
      <c r="AI368" s="77"/>
      <c r="AJ368" s="77" t="s">
        <v>2623</v>
      </c>
      <c r="AK368" s="77" t="s">
        <v>2701</v>
      </c>
      <c r="AL368" s="82" t="s">
        <v>3014</v>
      </c>
      <c r="AM368" s="77"/>
      <c r="AN368" s="79">
        <v>40598.40986111111</v>
      </c>
      <c r="AO368" s="77" t="s">
        <v>3485</v>
      </c>
      <c r="AP368" s="82" t="s">
        <v>3851</v>
      </c>
      <c r="AQ368" s="77" t="s">
        <v>66</v>
      </c>
      <c r="AR368" s="48"/>
      <c r="AS368" s="48"/>
      <c r="AT368" s="48"/>
      <c r="AU368" s="48"/>
      <c r="AV368" s="48"/>
      <c r="AW368" s="48"/>
      <c r="AX368" s="103" t="s">
        <v>4653</v>
      </c>
      <c r="AY368" s="103" t="s">
        <v>4653</v>
      </c>
      <c r="AZ368" s="103" t="s">
        <v>4906</v>
      </c>
      <c r="BA368" s="103" t="s">
        <v>4906</v>
      </c>
      <c r="BB368" s="2"/>
      <c r="BC368" s="3"/>
      <c r="BD368" s="3"/>
      <c r="BE368" s="3"/>
      <c r="BF368" s="3"/>
    </row>
    <row r="369" spans="1:58" ht="34.05" customHeight="1">
      <c r="A369" s="63" t="s">
        <v>455</v>
      </c>
      <c r="C369" s="64"/>
      <c r="D369" s="64"/>
      <c r="E369" s="65"/>
      <c r="F369" s="67"/>
      <c r="G369" s="99" t="s">
        <v>3409</v>
      </c>
      <c r="H369" s="64"/>
      <c r="I369" s="68"/>
      <c r="J369" s="69"/>
      <c r="K369" s="69"/>
      <c r="L369" s="68" t="s">
        <v>4296</v>
      </c>
      <c r="M369" s="72"/>
      <c r="N369" s="73">
        <v>7558.76806640625</v>
      </c>
      <c r="O369" s="73">
        <v>4069.8408203125</v>
      </c>
      <c r="P369" s="74"/>
      <c r="Q369" s="75"/>
      <c r="R369" s="75"/>
      <c r="S369" s="85"/>
      <c r="T369" s="48">
        <v>0</v>
      </c>
      <c r="U369" s="48">
        <v>1</v>
      </c>
      <c r="V369" s="49">
        <v>0</v>
      </c>
      <c r="W369" s="49">
        <v>1</v>
      </c>
      <c r="X369" s="49">
        <v>0</v>
      </c>
      <c r="Y369" s="49">
        <v>0.999999</v>
      </c>
      <c r="Z369" s="49">
        <v>0</v>
      </c>
      <c r="AA369" s="49">
        <v>0</v>
      </c>
      <c r="AB369" s="70">
        <v>369</v>
      </c>
      <c r="AC36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69" s="71"/>
      <c r="AE369" s="77">
        <v>143</v>
      </c>
      <c r="AF369" s="77">
        <v>35</v>
      </c>
      <c r="AG369" s="77">
        <v>102</v>
      </c>
      <c r="AH369" s="77">
        <v>395</v>
      </c>
      <c r="AI369" s="77"/>
      <c r="AJ369" s="77"/>
      <c r="AK369" s="77" t="s">
        <v>2833</v>
      </c>
      <c r="AL369" s="77"/>
      <c r="AM369" s="77"/>
      <c r="AN369" s="79">
        <v>41510.53971064815</v>
      </c>
      <c r="AO369" s="77" t="s">
        <v>3485</v>
      </c>
      <c r="AP369" s="82" t="s">
        <v>3852</v>
      </c>
      <c r="AQ369" s="77" t="s">
        <v>66</v>
      </c>
      <c r="AR369" s="48"/>
      <c r="AS369" s="48"/>
      <c r="AT369" s="48"/>
      <c r="AU369" s="48"/>
      <c r="AV369" s="48"/>
      <c r="AW369" s="48"/>
      <c r="AX369" s="103" t="s">
        <v>4665</v>
      </c>
      <c r="AY369" s="103" t="s">
        <v>4665</v>
      </c>
      <c r="AZ369" s="103" t="s">
        <v>4918</v>
      </c>
      <c r="BA369" s="103" t="s">
        <v>4918</v>
      </c>
      <c r="BB369" s="2"/>
      <c r="BC369" s="3"/>
      <c r="BD369" s="3"/>
      <c r="BE369" s="3"/>
      <c r="BF369" s="3"/>
    </row>
    <row r="370" spans="1:58" ht="34.05" customHeight="1">
      <c r="A370" s="63" t="s">
        <v>603</v>
      </c>
      <c r="C370" s="64"/>
      <c r="D370" s="64"/>
      <c r="E370" s="65"/>
      <c r="F370" s="67"/>
      <c r="G370" s="99" t="s">
        <v>3410</v>
      </c>
      <c r="H370" s="64"/>
      <c r="I370" s="68"/>
      <c r="J370" s="69"/>
      <c r="K370" s="69"/>
      <c r="L370" s="68" t="s">
        <v>4297</v>
      </c>
      <c r="M370" s="72"/>
      <c r="N370" s="73">
        <v>7171.90185546875</v>
      </c>
      <c r="O370" s="73">
        <v>4586.318359375</v>
      </c>
      <c r="P370" s="74"/>
      <c r="Q370" s="75"/>
      <c r="R370" s="75"/>
      <c r="S370" s="85"/>
      <c r="T370" s="48">
        <v>1</v>
      </c>
      <c r="U370" s="48">
        <v>0</v>
      </c>
      <c r="V370" s="49">
        <v>0</v>
      </c>
      <c r="W370" s="49">
        <v>1</v>
      </c>
      <c r="X370" s="49">
        <v>0</v>
      </c>
      <c r="Y370" s="49">
        <v>0.999999</v>
      </c>
      <c r="Z370" s="49">
        <v>0</v>
      </c>
      <c r="AA370" s="49">
        <v>0</v>
      </c>
      <c r="AB370" s="70">
        <v>370</v>
      </c>
      <c r="AC37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0" s="71"/>
      <c r="AE370" s="77">
        <v>179</v>
      </c>
      <c r="AF370" s="77">
        <v>141</v>
      </c>
      <c r="AG370" s="77">
        <v>286</v>
      </c>
      <c r="AH370" s="77">
        <v>599</v>
      </c>
      <c r="AI370" s="77"/>
      <c r="AJ370" s="77" t="s">
        <v>2624</v>
      </c>
      <c r="AK370" s="77" t="s">
        <v>2705</v>
      </c>
      <c r="AL370" s="82" t="s">
        <v>3015</v>
      </c>
      <c r="AM370" s="77"/>
      <c r="AN370" s="79">
        <v>43802.865949074076</v>
      </c>
      <c r="AO370" s="77" t="s">
        <v>3485</v>
      </c>
      <c r="AP370" s="82" t="s">
        <v>3853</v>
      </c>
      <c r="AQ370" s="77" t="s">
        <v>65</v>
      </c>
      <c r="AR370" s="48"/>
      <c r="AS370" s="48"/>
      <c r="AT370" s="48"/>
      <c r="AU370" s="48"/>
      <c r="AV370" s="48"/>
      <c r="AW370" s="48"/>
      <c r="AX370" s="48"/>
      <c r="AY370" s="48"/>
      <c r="AZ370" s="48"/>
      <c r="BA370" s="48"/>
      <c r="BB370" s="2"/>
      <c r="BC370" s="3"/>
      <c r="BD370" s="3"/>
      <c r="BE370" s="3"/>
      <c r="BF370" s="3"/>
    </row>
    <row r="371" spans="1:58" ht="34.05" customHeight="1">
      <c r="A371" s="63" t="s">
        <v>456</v>
      </c>
      <c r="C371" s="64"/>
      <c r="D371" s="64"/>
      <c r="E371" s="65"/>
      <c r="F371" s="67"/>
      <c r="G371" s="99" t="s">
        <v>3411</v>
      </c>
      <c r="H371" s="64"/>
      <c r="I371" s="68"/>
      <c r="J371" s="69"/>
      <c r="K371" s="69"/>
      <c r="L371" s="68" t="s">
        <v>4298</v>
      </c>
      <c r="M371" s="72"/>
      <c r="N371" s="73">
        <v>6264.25439453125</v>
      </c>
      <c r="O371" s="73">
        <v>7359.38818359375</v>
      </c>
      <c r="P371" s="74"/>
      <c r="Q371" s="75"/>
      <c r="R371" s="75"/>
      <c r="S371" s="85"/>
      <c r="T371" s="48">
        <v>0</v>
      </c>
      <c r="U371" s="48">
        <v>6</v>
      </c>
      <c r="V371" s="49">
        <v>4.9</v>
      </c>
      <c r="W371" s="49">
        <v>0.083333</v>
      </c>
      <c r="X371" s="49">
        <v>0</v>
      </c>
      <c r="Y371" s="49">
        <v>1.068391</v>
      </c>
      <c r="Z371" s="49">
        <v>0.13333333333333333</v>
      </c>
      <c r="AA371" s="49">
        <v>0</v>
      </c>
      <c r="AB371" s="70">
        <v>371</v>
      </c>
      <c r="AC37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1" s="71"/>
      <c r="AE371" s="77">
        <v>725</v>
      </c>
      <c r="AF371" s="77">
        <v>268</v>
      </c>
      <c r="AG371" s="77">
        <v>1012</v>
      </c>
      <c r="AH371" s="77">
        <v>1643</v>
      </c>
      <c r="AI371" s="77"/>
      <c r="AJ371" s="77" t="s">
        <v>2625</v>
      </c>
      <c r="AK371" s="77"/>
      <c r="AL371" s="77"/>
      <c r="AM371" s="77"/>
      <c r="AN371" s="79">
        <v>40496.186944444446</v>
      </c>
      <c r="AO371" s="77" t="s">
        <v>3485</v>
      </c>
      <c r="AP371" s="82" t="s">
        <v>3854</v>
      </c>
      <c r="AQ371" s="77" t="s">
        <v>66</v>
      </c>
      <c r="AR371" s="48"/>
      <c r="AS371" s="48"/>
      <c r="AT371" s="48"/>
      <c r="AU371" s="48"/>
      <c r="AV371" s="48"/>
      <c r="AW371" s="48"/>
      <c r="AX371" s="103" t="s">
        <v>4666</v>
      </c>
      <c r="AY371" s="103" t="s">
        <v>4666</v>
      </c>
      <c r="AZ371" s="103" t="s">
        <v>4919</v>
      </c>
      <c r="BA371" s="103" t="s">
        <v>4919</v>
      </c>
      <c r="BB371" s="2"/>
      <c r="BC371" s="3"/>
      <c r="BD371" s="3"/>
      <c r="BE371" s="3"/>
      <c r="BF371" s="3"/>
    </row>
    <row r="372" spans="1:58" ht="34.05" customHeight="1">
      <c r="A372" s="63" t="s">
        <v>604</v>
      </c>
      <c r="C372" s="64"/>
      <c r="D372" s="64"/>
      <c r="E372" s="65"/>
      <c r="F372" s="67"/>
      <c r="G372" s="99" t="s">
        <v>3412</v>
      </c>
      <c r="H372" s="64"/>
      <c r="I372" s="68"/>
      <c r="J372" s="69"/>
      <c r="K372" s="69"/>
      <c r="L372" s="68" t="s">
        <v>4299</v>
      </c>
      <c r="M372" s="72"/>
      <c r="N372" s="73">
        <v>6424.81689453125</v>
      </c>
      <c r="O372" s="73">
        <v>6569.5908203125</v>
      </c>
      <c r="P372" s="74"/>
      <c r="Q372" s="75"/>
      <c r="R372" s="75"/>
      <c r="S372" s="85"/>
      <c r="T372" s="48">
        <v>4</v>
      </c>
      <c r="U372" s="48">
        <v>0</v>
      </c>
      <c r="V372" s="49">
        <v>2</v>
      </c>
      <c r="W372" s="49">
        <v>0.071429</v>
      </c>
      <c r="X372" s="49">
        <v>0</v>
      </c>
      <c r="Y372" s="49">
        <v>0.755421</v>
      </c>
      <c r="Z372" s="49">
        <v>0</v>
      </c>
      <c r="AA372" s="49">
        <v>0</v>
      </c>
      <c r="AB372" s="70">
        <v>372</v>
      </c>
      <c r="AC37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2" s="71"/>
      <c r="AE372" s="77">
        <v>917</v>
      </c>
      <c r="AF372" s="77">
        <v>529</v>
      </c>
      <c r="AG372" s="77">
        <v>4167</v>
      </c>
      <c r="AH372" s="77">
        <v>8161</v>
      </c>
      <c r="AI372" s="77"/>
      <c r="AJ372" s="77" t="s">
        <v>2626</v>
      </c>
      <c r="AK372" s="77" t="s">
        <v>2834</v>
      </c>
      <c r="AL372" s="82" t="s">
        <v>3016</v>
      </c>
      <c r="AM372" s="77"/>
      <c r="AN372" s="79">
        <v>39680.72320601852</v>
      </c>
      <c r="AO372" s="77" t="s">
        <v>3485</v>
      </c>
      <c r="AP372" s="82" t="s">
        <v>3855</v>
      </c>
      <c r="AQ372" s="77" t="s">
        <v>65</v>
      </c>
      <c r="AR372" s="48"/>
      <c r="AS372" s="48"/>
      <c r="AT372" s="48"/>
      <c r="AU372" s="48"/>
      <c r="AV372" s="48"/>
      <c r="AW372" s="48"/>
      <c r="AX372" s="48"/>
      <c r="AY372" s="48"/>
      <c r="AZ372" s="48"/>
      <c r="BA372" s="48"/>
      <c r="BB372" s="2"/>
      <c r="BC372" s="3"/>
      <c r="BD372" s="3"/>
      <c r="BE372" s="3"/>
      <c r="BF372" s="3"/>
    </row>
    <row r="373" spans="1:58" ht="34.05" customHeight="1">
      <c r="A373" s="63" t="s">
        <v>605</v>
      </c>
      <c r="C373" s="64"/>
      <c r="D373" s="64"/>
      <c r="E373" s="65"/>
      <c r="F373" s="67"/>
      <c r="G373" s="99" t="s">
        <v>3413</v>
      </c>
      <c r="H373" s="64"/>
      <c r="I373" s="68"/>
      <c r="J373" s="69"/>
      <c r="K373" s="69"/>
      <c r="L373" s="68" t="s">
        <v>4300</v>
      </c>
      <c r="M373" s="72"/>
      <c r="N373" s="73">
        <v>6855.88232421875</v>
      </c>
      <c r="O373" s="73">
        <v>7933.0908203125</v>
      </c>
      <c r="P373" s="74"/>
      <c r="Q373" s="75"/>
      <c r="R373" s="75"/>
      <c r="S373" s="85"/>
      <c r="T373" s="48">
        <v>5</v>
      </c>
      <c r="U373" s="48">
        <v>0</v>
      </c>
      <c r="V373" s="49">
        <v>2</v>
      </c>
      <c r="W373" s="49">
        <v>0.076923</v>
      </c>
      <c r="X373" s="49">
        <v>0</v>
      </c>
      <c r="Y373" s="49">
        <v>0.900765</v>
      </c>
      <c r="Z373" s="49">
        <v>0.2</v>
      </c>
      <c r="AA373" s="49">
        <v>0</v>
      </c>
      <c r="AB373" s="70">
        <v>373</v>
      </c>
      <c r="AC37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3" s="71"/>
      <c r="AE373" s="77">
        <v>1470</v>
      </c>
      <c r="AF373" s="77">
        <v>9951</v>
      </c>
      <c r="AG373" s="77">
        <v>2015</v>
      </c>
      <c r="AH373" s="77">
        <v>4300</v>
      </c>
      <c r="AI373" s="77"/>
      <c r="AJ373" s="77" t="s">
        <v>2627</v>
      </c>
      <c r="AK373" s="77"/>
      <c r="AL373" s="82" t="s">
        <v>3017</v>
      </c>
      <c r="AM373" s="77"/>
      <c r="AN373" s="79">
        <v>41960.82313657407</v>
      </c>
      <c r="AO373" s="77" t="s">
        <v>3485</v>
      </c>
      <c r="AP373" s="82" t="s">
        <v>3856</v>
      </c>
      <c r="AQ373" s="77" t="s">
        <v>65</v>
      </c>
      <c r="AR373" s="48"/>
      <c r="AS373" s="48"/>
      <c r="AT373" s="48"/>
      <c r="AU373" s="48"/>
      <c r="AV373" s="48"/>
      <c r="AW373" s="48"/>
      <c r="AX373" s="48"/>
      <c r="AY373" s="48"/>
      <c r="AZ373" s="48"/>
      <c r="BA373" s="48"/>
      <c r="BB373" s="2"/>
      <c r="BC373" s="3"/>
      <c r="BD373" s="3"/>
      <c r="BE373" s="3"/>
      <c r="BF373" s="3"/>
    </row>
    <row r="374" spans="1:58" ht="34.05" customHeight="1">
      <c r="A374" s="63" t="s">
        <v>606</v>
      </c>
      <c r="C374" s="64"/>
      <c r="D374" s="64"/>
      <c r="E374" s="65"/>
      <c r="F374" s="67"/>
      <c r="G374" s="99" t="s">
        <v>3414</v>
      </c>
      <c r="H374" s="64"/>
      <c r="I374" s="68"/>
      <c r="J374" s="69"/>
      <c r="K374" s="69"/>
      <c r="L374" s="68" t="s">
        <v>4301</v>
      </c>
      <c r="M374" s="72"/>
      <c r="N374" s="73">
        <v>6331.27294921875</v>
      </c>
      <c r="O374" s="73">
        <v>7725.603515625</v>
      </c>
      <c r="P374" s="74"/>
      <c r="Q374" s="75"/>
      <c r="R374" s="75"/>
      <c r="S374" s="85"/>
      <c r="T374" s="48">
        <v>5</v>
      </c>
      <c r="U374" s="48">
        <v>0</v>
      </c>
      <c r="V374" s="49">
        <v>2</v>
      </c>
      <c r="W374" s="49">
        <v>0.076923</v>
      </c>
      <c r="X374" s="49">
        <v>0</v>
      </c>
      <c r="Y374" s="49">
        <v>0.900765</v>
      </c>
      <c r="Z374" s="49">
        <v>0.2</v>
      </c>
      <c r="AA374" s="49">
        <v>0</v>
      </c>
      <c r="AB374" s="70">
        <v>374</v>
      </c>
      <c r="AC37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4" s="71"/>
      <c r="AE374" s="77">
        <v>4144</v>
      </c>
      <c r="AF374" s="77">
        <v>15807</v>
      </c>
      <c r="AG374" s="77">
        <v>2509</v>
      </c>
      <c r="AH374" s="77">
        <v>3724</v>
      </c>
      <c r="AI374" s="77"/>
      <c r="AJ374" s="77" t="s">
        <v>2628</v>
      </c>
      <c r="AK374" s="77" t="s">
        <v>2835</v>
      </c>
      <c r="AL374" s="82" t="s">
        <v>3018</v>
      </c>
      <c r="AM374" s="77"/>
      <c r="AN374" s="79">
        <v>40527.528275462966</v>
      </c>
      <c r="AO374" s="77" t="s">
        <v>3485</v>
      </c>
      <c r="AP374" s="82" t="s">
        <v>3857</v>
      </c>
      <c r="AQ374" s="77" t="s">
        <v>65</v>
      </c>
      <c r="AR374" s="48"/>
      <c r="AS374" s="48"/>
      <c r="AT374" s="48"/>
      <c r="AU374" s="48"/>
      <c r="AV374" s="48"/>
      <c r="AW374" s="48"/>
      <c r="AX374" s="48"/>
      <c r="AY374" s="48"/>
      <c r="AZ374" s="48"/>
      <c r="BA374" s="48"/>
      <c r="BB374" s="2"/>
      <c r="BC374" s="3"/>
      <c r="BD374" s="3"/>
      <c r="BE374" s="3"/>
      <c r="BF374" s="3"/>
    </row>
    <row r="375" spans="1:58" ht="34.05" customHeight="1">
      <c r="A375" s="63" t="s">
        <v>607</v>
      </c>
      <c r="C375" s="64"/>
      <c r="D375" s="64"/>
      <c r="E375" s="65"/>
      <c r="F375" s="67"/>
      <c r="G375" s="99" t="s">
        <v>3415</v>
      </c>
      <c r="H375" s="64"/>
      <c r="I375" s="68"/>
      <c r="J375" s="69"/>
      <c r="K375" s="69"/>
      <c r="L375" s="68" t="s">
        <v>4302</v>
      </c>
      <c r="M375" s="72"/>
      <c r="N375" s="73">
        <v>7415.8837890625</v>
      </c>
      <c r="O375" s="73">
        <v>7636.74072265625</v>
      </c>
      <c r="P375" s="74"/>
      <c r="Q375" s="75"/>
      <c r="R375" s="75"/>
      <c r="S375" s="85"/>
      <c r="T375" s="48">
        <v>5</v>
      </c>
      <c r="U375" s="48">
        <v>0</v>
      </c>
      <c r="V375" s="49">
        <v>2</v>
      </c>
      <c r="W375" s="49">
        <v>0.076923</v>
      </c>
      <c r="X375" s="49">
        <v>0</v>
      </c>
      <c r="Y375" s="49">
        <v>0.900765</v>
      </c>
      <c r="Z375" s="49">
        <v>0.2</v>
      </c>
      <c r="AA375" s="49">
        <v>0</v>
      </c>
      <c r="AB375" s="70">
        <v>375</v>
      </c>
      <c r="AC37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5" s="71"/>
      <c r="AE375" s="77">
        <v>213</v>
      </c>
      <c r="AF375" s="77">
        <v>9084</v>
      </c>
      <c r="AG375" s="77">
        <v>16497</v>
      </c>
      <c r="AH375" s="77">
        <v>1811</v>
      </c>
      <c r="AI375" s="77"/>
      <c r="AJ375" s="77" t="s">
        <v>2629</v>
      </c>
      <c r="AK375" s="77" t="s">
        <v>2710</v>
      </c>
      <c r="AL375" s="82" t="s">
        <v>3019</v>
      </c>
      <c r="AM375" s="77"/>
      <c r="AN375" s="79">
        <v>42144.52369212963</v>
      </c>
      <c r="AO375" s="77" t="s">
        <v>3485</v>
      </c>
      <c r="AP375" s="82" t="s">
        <v>3858</v>
      </c>
      <c r="AQ375" s="77" t="s">
        <v>65</v>
      </c>
      <c r="AR375" s="48"/>
      <c r="AS375" s="48"/>
      <c r="AT375" s="48"/>
      <c r="AU375" s="48"/>
      <c r="AV375" s="48"/>
      <c r="AW375" s="48"/>
      <c r="AX375" s="48"/>
      <c r="AY375" s="48"/>
      <c r="AZ375" s="48"/>
      <c r="BA375" s="48"/>
      <c r="BB375" s="2"/>
      <c r="BC375" s="3"/>
      <c r="BD375" s="3"/>
      <c r="BE375" s="3"/>
      <c r="BF375" s="3"/>
    </row>
    <row r="376" spans="1:58" ht="34.05" customHeight="1">
      <c r="A376" s="63" t="s">
        <v>608</v>
      </c>
      <c r="C376" s="64"/>
      <c r="D376" s="64"/>
      <c r="E376" s="65"/>
      <c r="F376" s="67"/>
      <c r="G376" s="99" t="s">
        <v>3416</v>
      </c>
      <c r="H376" s="64"/>
      <c r="I376" s="68"/>
      <c r="J376" s="69"/>
      <c r="K376" s="69"/>
      <c r="L376" s="68" t="s">
        <v>4303</v>
      </c>
      <c r="M376" s="72"/>
      <c r="N376" s="73">
        <v>7103.70703125</v>
      </c>
      <c r="O376" s="73">
        <v>6639.02099609375</v>
      </c>
      <c r="P376" s="74"/>
      <c r="Q376" s="75"/>
      <c r="R376" s="75"/>
      <c r="S376" s="85"/>
      <c r="T376" s="48">
        <v>5</v>
      </c>
      <c r="U376" s="48">
        <v>0</v>
      </c>
      <c r="V376" s="49">
        <v>2</v>
      </c>
      <c r="W376" s="49">
        <v>0.076923</v>
      </c>
      <c r="X376" s="49">
        <v>0</v>
      </c>
      <c r="Y376" s="49">
        <v>0.900765</v>
      </c>
      <c r="Z376" s="49">
        <v>0.2</v>
      </c>
      <c r="AA376" s="49">
        <v>0</v>
      </c>
      <c r="AB376" s="70">
        <v>376</v>
      </c>
      <c r="AC37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6" s="71"/>
      <c r="AE376" s="77">
        <v>510</v>
      </c>
      <c r="AF376" s="77">
        <v>3372</v>
      </c>
      <c r="AG376" s="77">
        <v>344</v>
      </c>
      <c r="AH376" s="77">
        <v>542</v>
      </c>
      <c r="AI376" s="77"/>
      <c r="AJ376" s="77" t="s">
        <v>2630</v>
      </c>
      <c r="AK376" s="77" t="s">
        <v>2693</v>
      </c>
      <c r="AL376" s="82" t="s">
        <v>3020</v>
      </c>
      <c r="AM376" s="77"/>
      <c r="AN376" s="79">
        <v>42987.4703125</v>
      </c>
      <c r="AO376" s="77" t="s">
        <v>3485</v>
      </c>
      <c r="AP376" s="82" t="s">
        <v>3859</v>
      </c>
      <c r="AQ376" s="77" t="s">
        <v>65</v>
      </c>
      <c r="AR376" s="48"/>
      <c r="AS376" s="48"/>
      <c r="AT376" s="48"/>
      <c r="AU376" s="48"/>
      <c r="AV376" s="48"/>
      <c r="AW376" s="48"/>
      <c r="AX376" s="48"/>
      <c r="AY376" s="48"/>
      <c r="AZ376" s="48"/>
      <c r="BA376" s="48"/>
      <c r="BB376" s="2"/>
      <c r="BC376" s="3"/>
      <c r="BD376" s="3"/>
      <c r="BE376" s="3"/>
      <c r="BF376" s="3"/>
    </row>
    <row r="377" spans="1:58" ht="34.05" customHeight="1">
      <c r="A377" s="63" t="s">
        <v>468</v>
      </c>
      <c r="C377" s="64"/>
      <c r="D377" s="64"/>
      <c r="E377" s="65"/>
      <c r="F377" s="67"/>
      <c r="G377" s="99" t="s">
        <v>3417</v>
      </c>
      <c r="H377" s="64"/>
      <c r="I377" s="68"/>
      <c r="J377" s="69"/>
      <c r="K377" s="69"/>
      <c r="L377" s="68" t="s">
        <v>4304</v>
      </c>
      <c r="M377" s="72"/>
      <c r="N377" s="73">
        <v>6919.494140625</v>
      </c>
      <c r="O377" s="73">
        <v>7513.2236328125</v>
      </c>
      <c r="P377" s="74"/>
      <c r="Q377" s="75"/>
      <c r="R377" s="75"/>
      <c r="S377" s="85"/>
      <c r="T377" s="48">
        <v>4</v>
      </c>
      <c r="U377" s="48">
        <v>4</v>
      </c>
      <c r="V377" s="49">
        <v>4.4</v>
      </c>
      <c r="W377" s="49">
        <v>0.1</v>
      </c>
      <c r="X377" s="49">
        <v>0</v>
      </c>
      <c r="Y377" s="49">
        <v>1.367942</v>
      </c>
      <c r="Z377" s="49">
        <v>0.2857142857142857</v>
      </c>
      <c r="AA377" s="49">
        <v>0</v>
      </c>
      <c r="AB377" s="70">
        <v>377</v>
      </c>
      <c r="AC37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7" s="71"/>
      <c r="AE377" s="77">
        <v>692</v>
      </c>
      <c r="AF377" s="77">
        <v>1296</v>
      </c>
      <c r="AG377" s="77">
        <v>566</v>
      </c>
      <c r="AH377" s="77">
        <v>1063</v>
      </c>
      <c r="AI377" s="77"/>
      <c r="AJ377" s="77" t="s">
        <v>2631</v>
      </c>
      <c r="AK377" s="77" t="s">
        <v>2697</v>
      </c>
      <c r="AL377" s="77"/>
      <c r="AM377" s="77"/>
      <c r="AN377" s="79">
        <v>40794.87111111111</v>
      </c>
      <c r="AO377" s="77" t="s">
        <v>3485</v>
      </c>
      <c r="AP377" s="82" t="s">
        <v>3860</v>
      </c>
      <c r="AQ377" s="77" t="s">
        <v>66</v>
      </c>
      <c r="AR377" s="48" t="s">
        <v>1060</v>
      </c>
      <c r="AS377" s="48" t="s">
        <v>1060</v>
      </c>
      <c r="AT377" s="48" t="s">
        <v>1169</v>
      </c>
      <c r="AU377" s="48" t="s">
        <v>1169</v>
      </c>
      <c r="AV377" s="48"/>
      <c r="AW377" s="48"/>
      <c r="AX377" s="103" t="s">
        <v>4667</v>
      </c>
      <c r="AY377" s="103" t="s">
        <v>4667</v>
      </c>
      <c r="AZ377" s="103" t="s">
        <v>4920</v>
      </c>
      <c r="BA377" s="103" t="s">
        <v>4920</v>
      </c>
      <c r="BB377" s="2"/>
      <c r="BC377" s="3"/>
      <c r="BD377" s="3"/>
      <c r="BE377" s="3"/>
      <c r="BF377" s="3"/>
    </row>
    <row r="378" spans="1:58" ht="34.05" customHeight="1">
      <c r="A378" s="63" t="s">
        <v>457</v>
      </c>
      <c r="C378" s="64"/>
      <c r="D378" s="64"/>
      <c r="E378" s="65"/>
      <c r="F378" s="67"/>
      <c r="G378" s="99" t="s">
        <v>3418</v>
      </c>
      <c r="H378" s="64"/>
      <c r="I378" s="68"/>
      <c r="J378" s="69"/>
      <c r="K378" s="69"/>
      <c r="L378" s="68" t="s">
        <v>4305</v>
      </c>
      <c r="M378" s="72"/>
      <c r="N378" s="73">
        <v>6514.556640625</v>
      </c>
      <c r="O378" s="73">
        <v>7090.7353515625</v>
      </c>
      <c r="P378" s="74"/>
      <c r="Q378" s="75"/>
      <c r="R378" s="75"/>
      <c r="S378" s="85"/>
      <c r="T378" s="48">
        <v>0</v>
      </c>
      <c r="U378" s="48">
        <v>6</v>
      </c>
      <c r="V378" s="49">
        <v>4.9</v>
      </c>
      <c r="W378" s="49">
        <v>0.083333</v>
      </c>
      <c r="X378" s="49">
        <v>0</v>
      </c>
      <c r="Y378" s="49">
        <v>1.068391</v>
      </c>
      <c r="Z378" s="49">
        <v>0.13333333333333333</v>
      </c>
      <c r="AA378" s="49">
        <v>0</v>
      </c>
      <c r="AB378" s="70">
        <v>378</v>
      </c>
      <c r="AC37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8" s="71"/>
      <c r="AE378" s="77">
        <v>378</v>
      </c>
      <c r="AF378" s="77">
        <v>866</v>
      </c>
      <c r="AG378" s="77">
        <v>969</v>
      </c>
      <c r="AH378" s="77">
        <v>1880</v>
      </c>
      <c r="AI378" s="77"/>
      <c r="AJ378" s="77" t="s">
        <v>2632</v>
      </c>
      <c r="AK378" s="77"/>
      <c r="AL378" s="77"/>
      <c r="AM378" s="77"/>
      <c r="AN378" s="79">
        <v>41593.77792824074</v>
      </c>
      <c r="AO378" s="77" t="s">
        <v>3485</v>
      </c>
      <c r="AP378" s="82" t="s">
        <v>3861</v>
      </c>
      <c r="AQ378" s="77" t="s">
        <v>66</v>
      </c>
      <c r="AR378" s="48"/>
      <c r="AS378" s="48"/>
      <c r="AT378" s="48"/>
      <c r="AU378" s="48"/>
      <c r="AV378" s="48"/>
      <c r="AW378" s="48"/>
      <c r="AX378" s="103" t="s">
        <v>4666</v>
      </c>
      <c r="AY378" s="103" t="s">
        <v>4666</v>
      </c>
      <c r="AZ378" s="103" t="s">
        <v>4919</v>
      </c>
      <c r="BA378" s="103" t="s">
        <v>4919</v>
      </c>
      <c r="BB378" s="2"/>
      <c r="BC378" s="3"/>
      <c r="BD378" s="3"/>
      <c r="BE378" s="3"/>
      <c r="BF378" s="3"/>
    </row>
    <row r="379" spans="1:58" ht="34.05" customHeight="1">
      <c r="A379" s="63" t="s">
        <v>458</v>
      </c>
      <c r="C379" s="64"/>
      <c r="D379" s="64"/>
      <c r="E379" s="65"/>
      <c r="F379" s="67"/>
      <c r="G379" s="99" t="s">
        <v>3419</v>
      </c>
      <c r="H379" s="64"/>
      <c r="I379" s="68"/>
      <c r="J379" s="69"/>
      <c r="K379" s="69"/>
      <c r="L379" s="68" t="s">
        <v>4306</v>
      </c>
      <c r="M379" s="72"/>
      <c r="N379" s="73">
        <v>6219.61669921875</v>
      </c>
      <c r="O379" s="73">
        <v>661.0896606445312</v>
      </c>
      <c r="P379" s="74"/>
      <c r="Q379" s="75"/>
      <c r="R379" s="75"/>
      <c r="S379" s="85"/>
      <c r="T379" s="48">
        <v>0</v>
      </c>
      <c r="U379" s="48">
        <v>2</v>
      </c>
      <c r="V379" s="49">
        <v>2</v>
      </c>
      <c r="W379" s="49">
        <v>0.5</v>
      </c>
      <c r="X379" s="49">
        <v>0</v>
      </c>
      <c r="Y379" s="49">
        <v>1.196382</v>
      </c>
      <c r="Z379" s="49">
        <v>0</v>
      </c>
      <c r="AA379" s="49">
        <v>0</v>
      </c>
      <c r="AB379" s="70">
        <v>379</v>
      </c>
      <c r="AC37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79" s="71"/>
      <c r="AE379" s="77">
        <v>2453</v>
      </c>
      <c r="AF379" s="77">
        <v>824</v>
      </c>
      <c r="AG379" s="77">
        <v>22979</v>
      </c>
      <c r="AH379" s="77">
        <v>21194</v>
      </c>
      <c r="AI379" s="77"/>
      <c r="AJ379" s="77" t="s">
        <v>2633</v>
      </c>
      <c r="AK379" s="77" t="s">
        <v>2779</v>
      </c>
      <c r="AL379" s="77"/>
      <c r="AM379" s="77"/>
      <c r="AN379" s="79">
        <v>40726.848125</v>
      </c>
      <c r="AO379" s="77" t="s">
        <v>3485</v>
      </c>
      <c r="AP379" s="82" t="s">
        <v>3862</v>
      </c>
      <c r="AQ379" s="77" t="s">
        <v>66</v>
      </c>
      <c r="AR379" s="48"/>
      <c r="AS379" s="48"/>
      <c r="AT379" s="48"/>
      <c r="AU379" s="48"/>
      <c r="AV379" s="48" t="s">
        <v>1210</v>
      </c>
      <c r="AW379" s="48" t="s">
        <v>1210</v>
      </c>
      <c r="AX379" s="103" t="s">
        <v>4668</v>
      </c>
      <c r="AY379" s="103" t="s">
        <v>4668</v>
      </c>
      <c r="AZ379" s="103" t="s">
        <v>4921</v>
      </c>
      <c r="BA379" s="103" t="s">
        <v>4921</v>
      </c>
      <c r="BB379" s="2"/>
      <c r="BC379" s="3"/>
      <c r="BD379" s="3"/>
      <c r="BE379" s="3"/>
      <c r="BF379" s="3"/>
    </row>
    <row r="380" spans="1:58" ht="34.05" customHeight="1">
      <c r="A380" s="63" t="s">
        <v>609</v>
      </c>
      <c r="C380" s="64"/>
      <c r="D380" s="64"/>
      <c r="E380" s="65"/>
      <c r="F380" s="67"/>
      <c r="G380" s="99" t="s">
        <v>3420</v>
      </c>
      <c r="H380" s="64"/>
      <c r="I380" s="68"/>
      <c r="J380" s="69"/>
      <c r="K380" s="69"/>
      <c r="L380" s="68" t="s">
        <v>4307</v>
      </c>
      <c r="M380" s="72"/>
      <c r="N380" s="73">
        <v>6011.3037109375</v>
      </c>
      <c r="O380" s="73">
        <v>247.90908813476562</v>
      </c>
      <c r="P380" s="74"/>
      <c r="Q380" s="75"/>
      <c r="R380" s="75"/>
      <c r="S380" s="85"/>
      <c r="T380" s="48">
        <v>1</v>
      </c>
      <c r="U380" s="48">
        <v>0</v>
      </c>
      <c r="V380" s="49">
        <v>0</v>
      </c>
      <c r="W380" s="49">
        <v>0.333333</v>
      </c>
      <c r="X380" s="49">
        <v>0</v>
      </c>
      <c r="Y380" s="49">
        <v>0.658462</v>
      </c>
      <c r="Z380" s="49">
        <v>0</v>
      </c>
      <c r="AA380" s="49">
        <v>0</v>
      </c>
      <c r="AB380" s="70">
        <v>380</v>
      </c>
      <c r="AC38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0" s="71"/>
      <c r="AE380" s="77">
        <v>1081</v>
      </c>
      <c r="AF380" s="77">
        <v>1218</v>
      </c>
      <c r="AG380" s="77">
        <v>1980</v>
      </c>
      <c r="AH380" s="77">
        <v>5295</v>
      </c>
      <c r="AI380" s="77"/>
      <c r="AJ380" s="77" t="s">
        <v>2634</v>
      </c>
      <c r="AK380" s="77" t="s">
        <v>2836</v>
      </c>
      <c r="AL380" s="77"/>
      <c r="AM380" s="77"/>
      <c r="AN380" s="79">
        <v>39300.577361111114</v>
      </c>
      <c r="AO380" s="77" t="s">
        <v>3485</v>
      </c>
      <c r="AP380" s="82" t="s">
        <v>3863</v>
      </c>
      <c r="AQ380" s="77" t="s">
        <v>65</v>
      </c>
      <c r="AR380" s="48"/>
      <c r="AS380" s="48"/>
      <c r="AT380" s="48"/>
      <c r="AU380" s="48"/>
      <c r="AV380" s="48"/>
      <c r="AW380" s="48"/>
      <c r="AX380" s="48"/>
      <c r="AY380" s="48"/>
      <c r="AZ380" s="48"/>
      <c r="BA380" s="48"/>
      <c r="BB380" s="2"/>
      <c r="BC380" s="3"/>
      <c r="BD380" s="3"/>
      <c r="BE380" s="3"/>
      <c r="BF380" s="3"/>
    </row>
    <row r="381" spans="1:58" ht="34.05" customHeight="1">
      <c r="A381" s="63" t="s">
        <v>459</v>
      </c>
      <c r="C381" s="64"/>
      <c r="D381" s="64"/>
      <c r="E381" s="65"/>
      <c r="F381" s="67"/>
      <c r="G381" s="99" t="s">
        <v>3421</v>
      </c>
      <c r="H381" s="64"/>
      <c r="I381" s="68"/>
      <c r="J381" s="69"/>
      <c r="K381" s="69"/>
      <c r="L381" s="68" t="s">
        <v>4308</v>
      </c>
      <c r="M381" s="72"/>
      <c r="N381" s="73">
        <v>6427.9287109375</v>
      </c>
      <c r="O381" s="73">
        <v>1074.272705078125</v>
      </c>
      <c r="P381" s="74"/>
      <c r="Q381" s="75"/>
      <c r="R381" s="75"/>
      <c r="S381" s="85"/>
      <c r="T381" s="48">
        <v>2</v>
      </c>
      <c r="U381" s="48">
        <v>1</v>
      </c>
      <c r="V381" s="49">
        <v>0</v>
      </c>
      <c r="W381" s="49">
        <v>0.333333</v>
      </c>
      <c r="X381" s="49">
        <v>0</v>
      </c>
      <c r="Y381" s="49">
        <v>1.145152</v>
      </c>
      <c r="Z381" s="49">
        <v>0</v>
      </c>
      <c r="AA381" s="49">
        <v>0</v>
      </c>
      <c r="AB381" s="70">
        <v>381</v>
      </c>
      <c r="AC38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1" s="71"/>
      <c r="AE381" s="77">
        <v>991</v>
      </c>
      <c r="AF381" s="77">
        <v>3478</v>
      </c>
      <c r="AG381" s="77">
        <v>11949</v>
      </c>
      <c r="AH381" s="77">
        <v>4165</v>
      </c>
      <c r="AI381" s="77"/>
      <c r="AJ381" s="77" t="s">
        <v>2635</v>
      </c>
      <c r="AK381" s="77"/>
      <c r="AL381" s="82" t="s">
        <v>3021</v>
      </c>
      <c r="AM381" s="77"/>
      <c r="AN381" s="79">
        <v>40488.744363425925</v>
      </c>
      <c r="AO381" s="77" t="s">
        <v>3485</v>
      </c>
      <c r="AP381" s="82" t="s">
        <v>3864</v>
      </c>
      <c r="AQ381" s="77" t="s">
        <v>66</v>
      </c>
      <c r="AR381" s="48" t="s">
        <v>1054</v>
      </c>
      <c r="AS381" s="48" t="s">
        <v>1054</v>
      </c>
      <c r="AT381" s="48" t="s">
        <v>1169</v>
      </c>
      <c r="AU381" s="48" t="s">
        <v>1169</v>
      </c>
      <c r="AV381" s="48" t="s">
        <v>1210</v>
      </c>
      <c r="AW381" s="48" t="s">
        <v>1210</v>
      </c>
      <c r="AX381" s="103" t="s">
        <v>4669</v>
      </c>
      <c r="AY381" s="103" t="s">
        <v>4669</v>
      </c>
      <c r="AZ381" s="103" t="s">
        <v>4922</v>
      </c>
      <c r="BA381" s="103" t="s">
        <v>4922</v>
      </c>
      <c r="BB381" s="2"/>
      <c r="BC381" s="3"/>
      <c r="BD381" s="3"/>
      <c r="BE381" s="3"/>
      <c r="BF381" s="3"/>
    </row>
    <row r="382" spans="1:58" ht="34.05" customHeight="1">
      <c r="A382" s="63" t="s">
        <v>461</v>
      </c>
      <c r="C382" s="64"/>
      <c r="D382" s="64"/>
      <c r="E382" s="65"/>
      <c r="F382" s="67"/>
      <c r="G382" s="99" t="s">
        <v>3422</v>
      </c>
      <c r="H382" s="64"/>
      <c r="I382" s="68"/>
      <c r="J382" s="69"/>
      <c r="K382" s="69"/>
      <c r="L382" s="68" t="s">
        <v>4309</v>
      </c>
      <c r="M382" s="72"/>
      <c r="N382" s="73">
        <v>5222.69189453125</v>
      </c>
      <c r="O382" s="73">
        <v>1921.29541015625</v>
      </c>
      <c r="P382" s="74"/>
      <c r="Q382" s="75"/>
      <c r="R382" s="75"/>
      <c r="S382" s="85"/>
      <c r="T382" s="48">
        <v>0</v>
      </c>
      <c r="U382" s="48">
        <v>1</v>
      </c>
      <c r="V382" s="49">
        <v>0</v>
      </c>
      <c r="W382" s="49">
        <v>0.2</v>
      </c>
      <c r="X382" s="49">
        <v>0</v>
      </c>
      <c r="Y382" s="49">
        <v>0.610686</v>
      </c>
      <c r="Z382" s="49">
        <v>0</v>
      </c>
      <c r="AA382" s="49">
        <v>0</v>
      </c>
      <c r="AB382" s="70">
        <v>382</v>
      </c>
      <c r="AC38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2" s="71"/>
      <c r="AE382" s="77">
        <v>2230</v>
      </c>
      <c r="AF382" s="77">
        <v>1981</v>
      </c>
      <c r="AG382" s="77">
        <v>2284</v>
      </c>
      <c r="AH382" s="77">
        <v>12778</v>
      </c>
      <c r="AI382" s="77"/>
      <c r="AJ382" s="77" t="s">
        <v>2636</v>
      </c>
      <c r="AK382" s="77" t="s">
        <v>2803</v>
      </c>
      <c r="AL382" s="82" t="s">
        <v>3022</v>
      </c>
      <c r="AM382" s="77"/>
      <c r="AN382" s="79">
        <v>41890.57635416667</v>
      </c>
      <c r="AO382" s="77" t="s">
        <v>3485</v>
      </c>
      <c r="AP382" s="82" t="s">
        <v>3865</v>
      </c>
      <c r="AQ382" s="77" t="s">
        <v>66</v>
      </c>
      <c r="AR382" s="48"/>
      <c r="AS382" s="48"/>
      <c r="AT382" s="48"/>
      <c r="AU382" s="48"/>
      <c r="AV382" s="48"/>
      <c r="AW382" s="48"/>
      <c r="AX382" s="103" t="s">
        <v>4653</v>
      </c>
      <c r="AY382" s="103" t="s">
        <v>4653</v>
      </c>
      <c r="AZ382" s="103" t="s">
        <v>4906</v>
      </c>
      <c r="BA382" s="103" t="s">
        <v>4906</v>
      </c>
      <c r="BB382" s="2"/>
      <c r="BC382" s="3"/>
      <c r="BD382" s="3"/>
      <c r="BE382" s="3"/>
      <c r="BF382" s="3"/>
    </row>
    <row r="383" spans="1:58" ht="34.05" customHeight="1">
      <c r="A383" s="63" t="s">
        <v>462</v>
      </c>
      <c r="C383" s="64"/>
      <c r="D383" s="64"/>
      <c r="E383" s="65"/>
      <c r="F383" s="67"/>
      <c r="G383" s="99" t="s">
        <v>3423</v>
      </c>
      <c r="H383" s="64"/>
      <c r="I383" s="68"/>
      <c r="J383" s="69"/>
      <c r="K383" s="69"/>
      <c r="L383" s="68" t="s">
        <v>4310</v>
      </c>
      <c r="M383" s="72"/>
      <c r="N383" s="73">
        <v>8644.96875</v>
      </c>
      <c r="O383" s="73">
        <v>1910.9659423828125</v>
      </c>
      <c r="P383" s="74"/>
      <c r="Q383" s="75"/>
      <c r="R383" s="75"/>
      <c r="S383" s="85"/>
      <c r="T383" s="48">
        <v>1</v>
      </c>
      <c r="U383" s="48">
        <v>1</v>
      </c>
      <c r="V383" s="49">
        <v>0</v>
      </c>
      <c r="W383" s="49">
        <v>0</v>
      </c>
      <c r="X383" s="49">
        <v>0</v>
      </c>
      <c r="Y383" s="49">
        <v>0.999999</v>
      </c>
      <c r="Z383" s="49">
        <v>0</v>
      </c>
      <c r="AA383" s="49" t="s">
        <v>4380</v>
      </c>
      <c r="AB383" s="70">
        <v>383</v>
      </c>
      <c r="AC38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3" s="71"/>
      <c r="AE383" s="77">
        <v>183</v>
      </c>
      <c r="AF383" s="77">
        <v>2971</v>
      </c>
      <c r="AG383" s="77">
        <v>20142</v>
      </c>
      <c r="AH383" s="77">
        <v>3083</v>
      </c>
      <c r="AI383" s="77"/>
      <c r="AJ383" s="77" t="s">
        <v>2637</v>
      </c>
      <c r="AK383" s="77" t="s">
        <v>2837</v>
      </c>
      <c r="AL383" s="82" t="s">
        <v>3023</v>
      </c>
      <c r="AM383" s="77"/>
      <c r="AN383" s="79">
        <v>42017.812060185184</v>
      </c>
      <c r="AO383" s="77" t="s">
        <v>3485</v>
      </c>
      <c r="AP383" s="82" t="s">
        <v>3866</v>
      </c>
      <c r="AQ383" s="77" t="s">
        <v>66</v>
      </c>
      <c r="AR383" s="48" t="s">
        <v>1056</v>
      </c>
      <c r="AS383" s="48" t="s">
        <v>1056</v>
      </c>
      <c r="AT383" s="48" t="s">
        <v>1181</v>
      </c>
      <c r="AU383" s="48" t="s">
        <v>1181</v>
      </c>
      <c r="AV383" s="48"/>
      <c r="AW383" s="48"/>
      <c r="AX383" s="103" t="s">
        <v>4670</v>
      </c>
      <c r="AY383" s="103" t="s">
        <v>4670</v>
      </c>
      <c r="AZ383" s="103" t="s">
        <v>4923</v>
      </c>
      <c r="BA383" s="103" t="s">
        <v>4923</v>
      </c>
      <c r="BB383" s="2"/>
      <c r="BC383" s="3"/>
      <c r="BD383" s="3"/>
      <c r="BE383" s="3"/>
      <c r="BF383" s="3"/>
    </row>
    <row r="384" spans="1:58" ht="34.05" customHeight="1">
      <c r="A384" s="63" t="s">
        <v>463</v>
      </c>
      <c r="C384" s="64"/>
      <c r="D384" s="64"/>
      <c r="E384" s="65"/>
      <c r="F384" s="67"/>
      <c r="G384" s="99" t="s">
        <v>3424</v>
      </c>
      <c r="H384" s="64"/>
      <c r="I384" s="68"/>
      <c r="J384" s="69"/>
      <c r="K384" s="69"/>
      <c r="L384" s="68" t="s">
        <v>4311</v>
      </c>
      <c r="M384" s="72"/>
      <c r="N384" s="73">
        <v>7027.39111328125</v>
      </c>
      <c r="O384" s="73">
        <v>7075.27978515625</v>
      </c>
      <c r="P384" s="74"/>
      <c r="Q384" s="75"/>
      <c r="R384" s="75"/>
      <c r="S384" s="85"/>
      <c r="T384" s="48">
        <v>0</v>
      </c>
      <c r="U384" s="48">
        <v>6</v>
      </c>
      <c r="V384" s="49">
        <v>4.9</v>
      </c>
      <c r="W384" s="49">
        <v>0.083333</v>
      </c>
      <c r="X384" s="49">
        <v>0</v>
      </c>
      <c r="Y384" s="49">
        <v>1.068391</v>
      </c>
      <c r="Z384" s="49">
        <v>0.13333333333333333</v>
      </c>
      <c r="AA384" s="49">
        <v>0</v>
      </c>
      <c r="AB384" s="70">
        <v>384</v>
      </c>
      <c r="AC38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4" s="71"/>
      <c r="AE384" s="77">
        <v>756</v>
      </c>
      <c r="AF384" s="77">
        <v>2182</v>
      </c>
      <c r="AG384" s="77">
        <v>7869</v>
      </c>
      <c r="AH384" s="77">
        <v>2637</v>
      </c>
      <c r="AI384" s="77"/>
      <c r="AJ384" s="77" t="s">
        <v>2638</v>
      </c>
      <c r="AK384" s="77"/>
      <c r="AL384" s="82" t="s">
        <v>3024</v>
      </c>
      <c r="AM384" s="77"/>
      <c r="AN384" s="79">
        <v>40143.47210648148</v>
      </c>
      <c r="AO384" s="77" t="s">
        <v>3485</v>
      </c>
      <c r="AP384" s="82" t="s">
        <v>3867</v>
      </c>
      <c r="AQ384" s="77" t="s">
        <v>66</v>
      </c>
      <c r="AR384" s="48"/>
      <c r="AS384" s="48"/>
      <c r="AT384" s="48"/>
      <c r="AU384" s="48"/>
      <c r="AV384" s="48"/>
      <c r="AW384" s="48"/>
      <c r="AX384" s="103" t="s">
        <v>4666</v>
      </c>
      <c r="AY384" s="103" t="s">
        <v>4666</v>
      </c>
      <c r="AZ384" s="103" t="s">
        <v>4919</v>
      </c>
      <c r="BA384" s="103" t="s">
        <v>4919</v>
      </c>
      <c r="BB384" s="2"/>
      <c r="BC384" s="3"/>
      <c r="BD384" s="3"/>
      <c r="BE384" s="3"/>
      <c r="BF384" s="3"/>
    </row>
    <row r="385" spans="1:58" ht="34.05" customHeight="1">
      <c r="A385" s="63" t="s">
        <v>464</v>
      </c>
      <c r="C385" s="64"/>
      <c r="D385" s="64"/>
      <c r="E385" s="65"/>
      <c r="F385" s="67"/>
      <c r="G385" s="99" t="s">
        <v>3425</v>
      </c>
      <c r="H385" s="64"/>
      <c r="I385" s="68"/>
      <c r="J385" s="69"/>
      <c r="K385" s="69"/>
      <c r="L385" s="68" t="s">
        <v>4312</v>
      </c>
      <c r="M385" s="72"/>
      <c r="N385" s="73">
        <v>9329.423828125</v>
      </c>
      <c r="O385" s="73">
        <v>6321.681640625</v>
      </c>
      <c r="P385" s="74"/>
      <c r="Q385" s="75"/>
      <c r="R385" s="75"/>
      <c r="S385" s="85"/>
      <c r="T385" s="48">
        <v>2</v>
      </c>
      <c r="U385" s="48">
        <v>1</v>
      </c>
      <c r="V385" s="49">
        <v>0</v>
      </c>
      <c r="W385" s="49">
        <v>0.333333</v>
      </c>
      <c r="X385" s="49">
        <v>0</v>
      </c>
      <c r="Y385" s="49">
        <v>1.145152</v>
      </c>
      <c r="Z385" s="49">
        <v>0</v>
      </c>
      <c r="AA385" s="49">
        <v>0</v>
      </c>
      <c r="AB385" s="70">
        <v>385</v>
      </c>
      <c r="AC38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5" s="71"/>
      <c r="AE385" s="77">
        <v>321</v>
      </c>
      <c r="AF385" s="77">
        <v>58</v>
      </c>
      <c r="AG385" s="77">
        <v>234</v>
      </c>
      <c r="AH385" s="77">
        <v>637</v>
      </c>
      <c r="AI385" s="77"/>
      <c r="AJ385" s="77" t="s">
        <v>2639</v>
      </c>
      <c r="AK385" s="77" t="s">
        <v>2697</v>
      </c>
      <c r="AL385" s="77"/>
      <c r="AM385" s="77"/>
      <c r="AN385" s="79">
        <v>44018.760625</v>
      </c>
      <c r="AO385" s="77" t="s">
        <v>3485</v>
      </c>
      <c r="AP385" s="82" t="s">
        <v>3868</v>
      </c>
      <c r="AQ385" s="77" t="s">
        <v>66</v>
      </c>
      <c r="AR385" s="48" t="s">
        <v>1057</v>
      </c>
      <c r="AS385" s="48" t="s">
        <v>1057</v>
      </c>
      <c r="AT385" s="48" t="s">
        <v>1169</v>
      </c>
      <c r="AU385" s="48" t="s">
        <v>1169</v>
      </c>
      <c r="AV385" s="48" t="s">
        <v>1208</v>
      </c>
      <c r="AW385" s="48" t="s">
        <v>1208</v>
      </c>
      <c r="AX385" s="103" t="s">
        <v>4671</v>
      </c>
      <c r="AY385" s="103" t="s">
        <v>4671</v>
      </c>
      <c r="AZ385" s="103" t="s">
        <v>4924</v>
      </c>
      <c r="BA385" s="103" t="s">
        <v>4924</v>
      </c>
      <c r="BB385" s="2"/>
      <c r="BC385" s="3"/>
      <c r="BD385" s="3"/>
      <c r="BE385" s="3"/>
      <c r="BF385" s="3"/>
    </row>
    <row r="386" spans="1:58" ht="34.05" customHeight="1">
      <c r="A386" s="63" t="s">
        <v>465</v>
      </c>
      <c r="C386" s="64"/>
      <c r="D386" s="64"/>
      <c r="E386" s="65"/>
      <c r="F386" s="67"/>
      <c r="G386" s="99" t="s">
        <v>3426</v>
      </c>
      <c r="H386" s="64"/>
      <c r="I386" s="68"/>
      <c r="J386" s="69"/>
      <c r="K386" s="69"/>
      <c r="L386" s="68" t="s">
        <v>4313</v>
      </c>
      <c r="M386" s="72"/>
      <c r="N386" s="73">
        <v>9575.6376953125</v>
      </c>
      <c r="O386" s="73">
        <v>5962.3984375</v>
      </c>
      <c r="P386" s="74"/>
      <c r="Q386" s="75"/>
      <c r="R386" s="75"/>
      <c r="S386" s="85"/>
      <c r="T386" s="48">
        <v>0</v>
      </c>
      <c r="U386" s="48">
        <v>2</v>
      </c>
      <c r="V386" s="49">
        <v>2</v>
      </c>
      <c r="W386" s="49">
        <v>0.5</v>
      </c>
      <c r="X386" s="49">
        <v>0</v>
      </c>
      <c r="Y386" s="49">
        <v>1.196382</v>
      </c>
      <c r="Z386" s="49">
        <v>0</v>
      </c>
      <c r="AA386" s="49">
        <v>0</v>
      </c>
      <c r="AB386" s="70">
        <v>386</v>
      </c>
      <c r="AC38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6" s="71"/>
      <c r="AE386" s="77">
        <v>12</v>
      </c>
      <c r="AF386" s="77">
        <v>6</v>
      </c>
      <c r="AG386" s="77">
        <v>786</v>
      </c>
      <c r="AH386" s="77">
        <v>660</v>
      </c>
      <c r="AI386" s="77"/>
      <c r="AJ386" s="77"/>
      <c r="AK386" s="77"/>
      <c r="AL386" s="77"/>
      <c r="AM386" s="77"/>
      <c r="AN386" s="79">
        <v>44205.06097222222</v>
      </c>
      <c r="AO386" s="77" t="s">
        <v>3485</v>
      </c>
      <c r="AP386" s="82" t="s">
        <v>3869</v>
      </c>
      <c r="AQ386" s="77" t="s">
        <v>66</v>
      </c>
      <c r="AR386" s="48" t="s">
        <v>1058</v>
      </c>
      <c r="AS386" s="48" t="s">
        <v>1058</v>
      </c>
      <c r="AT386" s="48" t="s">
        <v>1169</v>
      </c>
      <c r="AU386" s="48" t="s">
        <v>1169</v>
      </c>
      <c r="AV386" s="48" t="s">
        <v>1208</v>
      </c>
      <c r="AW386" s="48" t="s">
        <v>1208</v>
      </c>
      <c r="AX386" s="103" t="s">
        <v>4672</v>
      </c>
      <c r="AY386" s="103" t="s">
        <v>4672</v>
      </c>
      <c r="AZ386" s="103" t="s">
        <v>4925</v>
      </c>
      <c r="BA386" s="103" t="s">
        <v>4925</v>
      </c>
      <c r="BB386" s="2"/>
      <c r="BC386" s="3"/>
      <c r="BD386" s="3"/>
      <c r="BE386" s="3"/>
      <c r="BF386" s="3"/>
    </row>
    <row r="387" spans="1:58" ht="34.05" customHeight="1">
      <c r="A387" s="63" t="s">
        <v>610</v>
      </c>
      <c r="C387" s="64"/>
      <c r="D387" s="64"/>
      <c r="E387" s="65"/>
      <c r="F387" s="67"/>
      <c r="G387" s="99" t="s">
        <v>3427</v>
      </c>
      <c r="H387" s="64"/>
      <c r="I387" s="68"/>
      <c r="J387" s="69"/>
      <c r="K387" s="69"/>
      <c r="L387" s="68" t="s">
        <v>4314</v>
      </c>
      <c r="M387" s="72"/>
      <c r="N387" s="73">
        <v>9820.4462890625</v>
      </c>
      <c r="O387" s="73">
        <v>5598.61376953125</v>
      </c>
      <c r="P387" s="74"/>
      <c r="Q387" s="75"/>
      <c r="R387" s="75"/>
      <c r="S387" s="85"/>
      <c r="T387" s="48">
        <v>1</v>
      </c>
      <c r="U387" s="48">
        <v>0</v>
      </c>
      <c r="V387" s="49">
        <v>0</v>
      </c>
      <c r="W387" s="49">
        <v>0.333333</v>
      </c>
      <c r="X387" s="49">
        <v>0</v>
      </c>
      <c r="Y387" s="49">
        <v>0.658462</v>
      </c>
      <c r="Z387" s="49">
        <v>0</v>
      </c>
      <c r="AA387" s="49">
        <v>0</v>
      </c>
      <c r="AB387" s="70">
        <v>387</v>
      </c>
      <c r="AC38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7" s="71"/>
      <c r="AE387" s="77">
        <v>322</v>
      </c>
      <c r="AF387" s="77">
        <v>1071</v>
      </c>
      <c r="AG387" s="77">
        <v>57026</v>
      </c>
      <c r="AH387" s="77">
        <v>146807</v>
      </c>
      <c r="AI387" s="77"/>
      <c r="AJ387" s="77" t="s">
        <v>2640</v>
      </c>
      <c r="AK387" s="77" t="s">
        <v>2838</v>
      </c>
      <c r="AL387" s="77"/>
      <c r="AM387" s="77"/>
      <c r="AN387" s="79">
        <v>40737.63574074074</v>
      </c>
      <c r="AO387" s="77" t="s">
        <v>3485</v>
      </c>
      <c r="AP387" s="82" t="s">
        <v>3870</v>
      </c>
      <c r="AQ387" s="77" t="s">
        <v>65</v>
      </c>
      <c r="AR387" s="48"/>
      <c r="AS387" s="48"/>
      <c r="AT387" s="48"/>
      <c r="AU387" s="48"/>
      <c r="AV387" s="48"/>
      <c r="AW387" s="48"/>
      <c r="AX387" s="48"/>
      <c r="AY387" s="48"/>
      <c r="AZ387" s="48"/>
      <c r="BA387" s="48"/>
      <c r="BB387" s="2"/>
      <c r="BC387" s="3"/>
      <c r="BD387" s="3"/>
      <c r="BE387" s="3"/>
      <c r="BF387" s="3"/>
    </row>
    <row r="388" spans="1:58" ht="34.05" customHeight="1">
      <c r="A388" s="63" t="s">
        <v>466</v>
      </c>
      <c r="C388" s="64"/>
      <c r="D388" s="64"/>
      <c r="E388" s="65"/>
      <c r="F388" s="67"/>
      <c r="G388" s="99" t="s">
        <v>3428</v>
      </c>
      <c r="H388" s="64"/>
      <c r="I388" s="68"/>
      <c r="J388" s="69"/>
      <c r="K388" s="69"/>
      <c r="L388" s="68" t="s">
        <v>4315</v>
      </c>
      <c r="M388" s="72"/>
      <c r="N388" s="73">
        <v>6546.96435546875</v>
      </c>
      <c r="O388" s="73">
        <v>9039.1298828125</v>
      </c>
      <c r="P388" s="74"/>
      <c r="Q388" s="75"/>
      <c r="R388" s="75"/>
      <c r="S388" s="85"/>
      <c r="T388" s="48">
        <v>0</v>
      </c>
      <c r="U388" s="48">
        <v>1</v>
      </c>
      <c r="V388" s="49">
        <v>0</v>
      </c>
      <c r="W388" s="49">
        <v>0.029412</v>
      </c>
      <c r="X388" s="49">
        <v>0</v>
      </c>
      <c r="Y388" s="49">
        <v>0.453221</v>
      </c>
      <c r="Z388" s="49">
        <v>0</v>
      </c>
      <c r="AA388" s="49">
        <v>0</v>
      </c>
      <c r="AB388" s="70">
        <v>388</v>
      </c>
      <c r="AC38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8" s="71"/>
      <c r="AE388" s="77">
        <v>1130</v>
      </c>
      <c r="AF388" s="77">
        <v>1349</v>
      </c>
      <c r="AG388" s="77">
        <v>24710</v>
      </c>
      <c r="AH388" s="77">
        <v>216351</v>
      </c>
      <c r="AI388" s="77"/>
      <c r="AJ388" s="77" t="s">
        <v>2641</v>
      </c>
      <c r="AK388" s="77" t="s">
        <v>2839</v>
      </c>
      <c r="AL388" s="77"/>
      <c r="AM388" s="77"/>
      <c r="AN388" s="79">
        <v>40073.12774305556</v>
      </c>
      <c r="AO388" s="77" t="s">
        <v>3485</v>
      </c>
      <c r="AP388" s="82" t="s">
        <v>3871</v>
      </c>
      <c r="AQ388" s="77" t="s">
        <v>66</v>
      </c>
      <c r="AR388" s="48" t="s">
        <v>1059</v>
      </c>
      <c r="AS388" s="48" t="s">
        <v>1059</v>
      </c>
      <c r="AT388" s="48" t="s">
        <v>1182</v>
      </c>
      <c r="AU388" s="48" t="s">
        <v>1182</v>
      </c>
      <c r="AV388" s="48"/>
      <c r="AW388" s="48"/>
      <c r="AX388" s="103" t="s">
        <v>4673</v>
      </c>
      <c r="AY388" s="103" t="s">
        <v>4673</v>
      </c>
      <c r="AZ388" s="103" t="s">
        <v>4926</v>
      </c>
      <c r="BA388" s="103" t="s">
        <v>4926</v>
      </c>
      <c r="BB388" s="2"/>
      <c r="BC388" s="3"/>
      <c r="BD388" s="3"/>
      <c r="BE388" s="3"/>
      <c r="BF388" s="3"/>
    </row>
    <row r="389" spans="1:58" ht="34.05" customHeight="1">
      <c r="A389" s="63" t="s">
        <v>499</v>
      </c>
      <c r="C389" s="64"/>
      <c r="D389" s="64"/>
      <c r="E389" s="65"/>
      <c r="F389" s="67"/>
      <c r="G389" s="99" t="s">
        <v>3429</v>
      </c>
      <c r="H389" s="64"/>
      <c r="I389" s="68"/>
      <c r="J389" s="69"/>
      <c r="K389" s="69"/>
      <c r="L389" s="68" t="s">
        <v>4316</v>
      </c>
      <c r="M389" s="72"/>
      <c r="N389" s="73">
        <v>7144.80224609375</v>
      </c>
      <c r="O389" s="73">
        <v>9001.1484375</v>
      </c>
      <c r="P389" s="74"/>
      <c r="Q389" s="75"/>
      <c r="R389" s="75"/>
      <c r="S389" s="85"/>
      <c r="T389" s="48">
        <v>6</v>
      </c>
      <c r="U389" s="48">
        <v>4</v>
      </c>
      <c r="V389" s="49">
        <v>95</v>
      </c>
      <c r="W389" s="49">
        <v>0.047619</v>
      </c>
      <c r="X389" s="49">
        <v>0</v>
      </c>
      <c r="Y389" s="49">
        <v>3.210581</v>
      </c>
      <c r="Z389" s="49">
        <v>0.07142857142857142</v>
      </c>
      <c r="AA389" s="49">
        <v>0</v>
      </c>
      <c r="AB389" s="70">
        <v>389</v>
      </c>
      <c r="AC38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89" s="71"/>
      <c r="AE389" s="77">
        <v>4350</v>
      </c>
      <c r="AF389" s="77">
        <v>1845</v>
      </c>
      <c r="AG389" s="77">
        <v>57215</v>
      </c>
      <c r="AH389" s="77">
        <v>163499</v>
      </c>
      <c r="AI389" s="77"/>
      <c r="AJ389" s="77" t="s">
        <v>2642</v>
      </c>
      <c r="AK389" s="77" t="s">
        <v>2693</v>
      </c>
      <c r="AL389" s="82" t="s">
        <v>3025</v>
      </c>
      <c r="AM389" s="77"/>
      <c r="AN389" s="79">
        <v>42887.845729166664</v>
      </c>
      <c r="AO389" s="77" t="s">
        <v>3485</v>
      </c>
      <c r="AP389" s="82" t="s">
        <v>3872</v>
      </c>
      <c r="AQ389" s="77" t="s">
        <v>66</v>
      </c>
      <c r="AR389" s="48" t="s">
        <v>4452</v>
      </c>
      <c r="AS389" s="48" t="s">
        <v>4457</v>
      </c>
      <c r="AT389" s="48" t="s">
        <v>4464</v>
      </c>
      <c r="AU389" s="48" t="s">
        <v>4464</v>
      </c>
      <c r="AV389" s="48" t="s">
        <v>1213</v>
      </c>
      <c r="AW389" s="48" t="s">
        <v>1213</v>
      </c>
      <c r="AX389" s="103" t="s">
        <v>4674</v>
      </c>
      <c r="AY389" s="103" t="s">
        <v>4740</v>
      </c>
      <c r="AZ389" s="103" t="s">
        <v>4927</v>
      </c>
      <c r="BA389" s="103" t="s">
        <v>4927</v>
      </c>
      <c r="BB389" s="2"/>
      <c r="BC389" s="3"/>
      <c r="BD389" s="3"/>
      <c r="BE389" s="3"/>
      <c r="BF389" s="3"/>
    </row>
    <row r="390" spans="1:58" ht="34.05" customHeight="1">
      <c r="A390" s="63" t="s">
        <v>467</v>
      </c>
      <c r="C390" s="64"/>
      <c r="D390" s="64"/>
      <c r="E390" s="65"/>
      <c r="F390" s="67"/>
      <c r="G390" s="99" t="s">
        <v>3430</v>
      </c>
      <c r="H390" s="64"/>
      <c r="I390" s="68"/>
      <c r="J390" s="69"/>
      <c r="K390" s="69"/>
      <c r="L390" s="68" t="s">
        <v>4317</v>
      </c>
      <c r="M390" s="72"/>
      <c r="N390" s="73">
        <v>7424.8525390625</v>
      </c>
      <c r="O390" s="73">
        <v>7215.611328125</v>
      </c>
      <c r="P390" s="74"/>
      <c r="Q390" s="75"/>
      <c r="R390" s="75"/>
      <c r="S390" s="85"/>
      <c r="T390" s="48">
        <v>0</v>
      </c>
      <c r="U390" s="48">
        <v>6</v>
      </c>
      <c r="V390" s="49">
        <v>4.9</v>
      </c>
      <c r="W390" s="49">
        <v>0.083333</v>
      </c>
      <c r="X390" s="49">
        <v>0</v>
      </c>
      <c r="Y390" s="49">
        <v>1.068391</v>
      </c>
      <c r="Z390" s="49">
        <v>0.13333333333333333</v>
      </c>
      <c r="AA390" s="49">
        <v>0</v>
      </c>
      <c r="AB390" s="70">
        <v>390</v>
      </c>
      <c r="AC39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0" s="71"/>
      <c r="AE390" s="77">
        <v>1129</v>
      </c>
      <c r="AF390" s="77">
        <v>5190</v>
      </c>
      <c r="AG390" s="77">
        <v>14352</v>
      </c>
      <c r="AH390" s="77">
        <v>6711</v>
      </c>
      <c r="AI390" s="77"/>
      <c r="AJ390" s="77" t="s">
        <v>2643</v>
      </c>
      <c r="AK390" s="77" t="s">
        <v>2803</v>
      </c>
      <c r="AL390" s="82" t="s">
        <v>3026</v>
      </c>
      <c r="AM390" s="77"/>
      <c r="AN390" s="79">
        <v>39885.37483796296</v>
      </c>
      <c r="AO390" s="77" t="s">
        <v>3485</v>
      </c>
      <c r="AP390" s="82" t="s">
        <v>3873</v>
      </c>
      <c r="AQ390" s="77" t="s">
        <v>66</v>
      </c>
      <c r="AR390" s="48"/>
      <c r="AS390" s="48"/>
      <c r="AT390" s="48"/>
      <c r="AU390" s="48"/>
      <c r="AV390" s="48"/>
      <c r="AW390" s="48"/>
      <c r="AX390" s="103" t="s">
        <v>4666</v>
      </c>
      <c r="AY390" s="103" t="s">
        <v>4666</v>
      </c>
      <c r="AZ390" s="103" t="s">
        <v>4919</v>
      </c>
      <c r="BA390" s="103" t="s">
        <v>4919</v>
      </c>
      <c r="BB390" s="2"/>
      <c r="BC390" s="3"/>
      <c r="BD390" s="3"/>
      <c r="BE390" s="3"/>
      <c r="BF390" s="3"/>
    </row>
    <row r="391" spans="1:58" ht="34.05" customHeight="1">
      <c r="A391" s="63" t="s">
        <v>469</v>
      </c>
      <c r="C391" s="64"/>
      <c r="D391" s="64"/>
      <c r="E391" s="65"/>
      <c r="F391" s="67"/>
      <c r="G391" s="99" t="s">
        <v>3431</v>
      </c>
      <c r="H391" s="64"/>
      <c r="I391" s="68"/>
      <c r="J391" s="69"/>
      <c r="K391" s="69"/>
      <c r="L391" s="68" t="s">
        <v>4318</v>
      </c>
      <c r="M391" s="72"/>
      <c r="N391" s="73">
        <v>5052.64892578125</v>
      </c>
      <c r="O391" s="73">
        <v>6954.240234375</v>
      </c>
      <c r="P391" s="74"/>
      <c r="Q391" s="75"/>
      <c r="R391" s="75"/>
      <c r="S391" s="85"/>
      <c r="T391" s="48">
        <v>0</v>
      </c>
      <c r="U391" s="48">
        <v>4</v>
      </c>
      <c r="V391" s="49">
        <v>1512</v>
      </c>
      <c r="W391" s="49">
        <v>0.000806</v>
      </c>
      <c r="X391" s="49">
        <v>0.000523</v>
      </c>
      <c r="Y391" s="49">
        <v>1.855519</v>
      </c>
      <c r="Z391" s="49">
        <v>0</v>
      </c>
      <c r="AA391" s="49">
        <v>0</v>
      </c>
      <c r="AB391" s="70">
        <v>391</v>
      </c>
      <c r="AC39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1" s="71"/>
      <c r="AE391" s="77">
        <v>303</v>
      </c>
      <c r="AF391" s="77">
        <v>10</v>
      </c>
      <c r="AG391" s="77">
        <v>263</v>
      </c>
      <c r="AH391" s="77">
        <v>137</v>
      </c>
      <c r="AI391" s="77"/>
      <c r="AJ391" s="77" t="s">
        <v>2644</v>
      </c>
      <c r="AK391" s="77" t="s">
        <v>2691</v>
      </c>
      <c r="AL391" s="77"/>
      <c r="AM391" s="77"/>
      <c r="AN391" s="79">
        <v>40772.477106481485</v>
      </c>
      <c r="AO391" s="77" t="s">
        <v>3485</v>
      </c>
      <c r="AP391" s="82" t="s">
        <v>3874</v>
      </c>
      <c r="AQ391" s="77" t="s">
        <v>66</v>
      </c>
      <c r="AR391" s="48" t="s">
        <v>1061</v>
      </c>
      <c r="AS391" s="48" t="s">
        <v>1061</v>
      </c>
      <c r="AT391" s="48" t="s">
        <v>1169</v>
      </c>
      <c r="AU391" s="48" t="s">
        <v>1169</v>
      </c>
      <c r="AV391" s="48"/>
      <c r="AW391" s="48"/>
      <c r="AX391" s="103" t="s">
        <v>4675</v>
      </c>
      <c r="AY391" s="103" t="s">
        <v>4675</v>
      </c>
      <c r="AZ391" s="103" t="s">
        <v>4928</v>
      </c>
      <c r="BA391" s="103" t="s">
        <v>4928</v>
      </c>
      <c r="BB391" s="2"/>
      <c r="BC391" s="3"/>
      <c r="BD391" s="3"/>
      <c r="BE391" s="3"/>
      <c r="BF391" s="3"/>
    </row>
    <row r="392" spans="1:58" ht="34.05" customHeight="1">
      <c r="A392" s="63" t="s">
        <v>611</v>
      </c>
      <c r="C392" s="64"/>
      <c r="D392" s="64"/>
      <c r="E392" s="65"/>
      <c r="F392" s="67"/>
      <c r="G392" s="99" t="s">
        <v>3432</v>
      </c>
      <c r="H392" s="64"/>
      <c r="I392" s="68"/>
      <c r="J392" s="69"/>
      <c r="K392" s="69"/>
      <c r="L392" s="68" t="s">
        <v>4319</v>
      </c>
      <c r="M392" s="72"/>
      <c r="N392" s="73">
        <v>4404.3212890625</v>
      </c>
      <c r="O392" s="73">
        <v>6908.83740234375</v>
      </c>
      <c r="P392" s="74"/>
      <c r="Q392" s="75"/>
      <c r="R392" s="75"/>
      <c r="S392" s="85"/>
      <c r="T392" s="48">
        <v>1</v>
      </c>
      <c r="U392" s="48">
        <v>0</v>
      </c>
      <c r="V392" s="49">
        <v>0</v>
      </c>
      <c r="W392" s="49">
        <v>0.00067</v>
      </c>
      <c r="X392" s="49">
        <v>6.3E-05</v>
      </c>
      <c r="Y392" s="49">
        <v>0.544298</v>
      </c>
      <c r="Z392" s="49">
        <v>0</v>
      </c>
      <c r="AA392" s="49">
        <v>0</v>
      </c>
      <c r="AB392" s="70">
        <v>392</v>
      </c>
      <c r="AC39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2" s="71"/>
      <c r="AE392" s="77">
        <v>566</v>
      </c>
      <c r="AF392" s="77">
        <v>6766</v>
      </c>
      <c r="AG392" s="77">
        <v>8686</v>
      </c>
      <c r="AH392" s="77">
        <v>313</v>
      </c>
      <c r="AI392" s="77"/>
      <c r="AJ392" s="77" t="s">
        <v>2645</v>
      </c>
      <c r="AK392" s="77"/>
      <c r="AL392" s="82" t="s">
        <v>3027</v>
      </c>
      <c r="AM392" s="77"/>
      <c r="AN392" s="79">
        <v>41591.526504629626</v>
      </c>
      <c r="AO392" s="77" t="s">
        <v>3485</v>
      </c>
      <c r="AP392" s="82" t="s">
        <v>3875</v>
      </c>
      <c r="AQ392" s="77" t="s">
        <v>65</v>
      </c>
      <c r="AR392" s="48"/>
      <c r="AS392" s="48"/>
      <c r="AT392" s="48"/>
      <c r="AU392" s="48"/>
      <c r="AV392" s="48"/>
      <c r="AW392" s="48"/>
      <c r="AX392" s="48"/>
      <c r="AY392" s="48"/>
      <c r="AZ392" s="48"/>
      <c r="BA392" s="48"/>
      <c r="BB392" s="2"/>
      <c r="BC392" s="3"/>
      <c r="BD392" s="3"/>
      <c r="BE392" s="3"/>
      <c r="BF392" s="3"/>
    </row>
    <row r="393" spans="1:58" ht="34.05" customHeight="1">
      <c r="A393" s="63" t="s">
        <v>612</v>
      </c>
      <c r="C393" s="64"/>
      <c r="D393" s="64"/>
      <c r="E393" s="65"/>
      <c r="F393" s="67"/>
      <c r="G393" s="99" t="s">
        <v>3433</v>
      </c>
      <c r="H393" s="64"/>
      <c r="I393" s="68"/>
      <c r="J393" s="69"/>
      <c r="K393" s="69"/>
      <c r="L393" s="68" t="s">
        <v>4320</v>
      </c>
      <c r="M393" s="72"/>
      <c r="N393" s="73">
        <v>4753.0390625</v>
      </c>
      <c r="O393" s="73">
        <v>6657.09716796875</v>
      </c>
      <c r="P393" s="74"/>
      <c r="Q393" s="75"/>
      <c r="R393" s="75"/>
      <c r="S393" s="85"/>
      <c r="T393" s="48">
        <v>1</v>
      </c>
      <c r="U393" s="48">
        <v>0</v>
      </c>
      <c r="V393" s="49">
        <v>0</v>
      </c>
      <c r="W393" s="49">
        <v>0.00067</v>
      </c>
      <c r="X393" s="49">
        <v>6.3E-05</v>
      </c>
      <c r="Y393" s="49">
        <v>0.544298</v>
      </c>
      <c r="Z393" s="49">
        <v>0</v>
      </c>
      <c r="AA393" s="49">
        <v>0</v>
      </c>
      <c r="AB393" s="70">
        <v>393</v>
      </c>
      <c r="AC39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3" s="71"/>
      <c r="AE393" s="77">
        <v>640</v>
      </c>
      <c r="AF393" s="77">
        <v>1218</v>
      </c>
      <c r="AG393" s="77">
        <v>305</v>
      </c>
      <c r="AH393" s="77">
        <v>279</v>
      </c>
      <c r="AI393" s="77"/>
      <c r="AJ393" s="77" t="s">
        <v>2646</v>
      </c>
      <c r="AK393" s="77"/>
      <c r="AL393" s="77"/>
      <c r="AM393" s="77"/>
      <c r="AN393" s="79">
        <v>40773.476018518515</v>
      </c>
      <c r="AO393" s="77" t="s">
        <v>3485</v>
      </c>
      <c r="AP393" s="82" t="s">
        <v>3876</v>
      </c>
      <c r="AQ393" s="77" t="s">
        <v>65</v>
      </c>
      <c r="AR393" s="48"/>
      <c r="AS393" s="48"/>
      <c r="AT393" s="48"/>
      <c r="AU393" s="48"/>
      <c r="AV393" s="48"/>
      <c r="AW393" s="48"/>
      <c r="AX393" s="48"/>
      <c r="AY393" s="48"/>
      <c r="AZ393" s="48"/>
      <c r="BA393" s="48"/>
      <c r="BB393" s="2"/>
      <c r="BC393" s="3"/>
      <c r="BD393" s="3"/>
      <c r="BE393" s="3"/>
      <c r="BF393" s="3"/>
    </row>
    <row r="394" spans="1:58" ht="34.05" customHeight="1">
      <c r="A394" s="63" t="s">
        <v>613</v>
      </c>
      <c r="C394" s="64"/>
      <c r="D394" s="64"/>
      <c r="E394" s="65"/>
      <c r="F394" s="67"/>
      <c r="G394" s="99" t="s">
        <v>3434</v>
      </c>
      <c r="H394" s="64"/>
      <c r="I394" s="68"/>
      <c r="J394" s="69"/>
      <c r="K394" s="69"/>
      <c r="L394" s="68" t="s">
        <v>4321</v>
      </c>
      <c r="M394" s="72"/>
      <c r="N394" s="73">
        <v>5281.2724609375</v>
      </c>
      <c r="O394" s="73">
        <v>6569.5908203125</v>
      </c>
      <c r="P394" s="74"/>
      <c r="Q394" s="75"/>
      <c r="R394" s="75"/>
      <c r="S394" s="85"/>
      <c r="T394" s="48">
        <v>1</v>
      </c>
      <c r="U394" s="48">
        <v>0</v>
      </c>
      <c r="V394" s="49">
        <v>0</v>
      </c>
      <c r="W394" s="49">
        <v>0.00067</v>
      </c>
      <c r="X394" s="49">
        <v>6.3E-05</v>
      </c>
      <c r="Y394" s="49">
        <v>0.544298</v>
      </c>
      <c r="Z394" s="49">
        <v>0</v>
      </c>
      <c r="AA394" s="49">
        <v>0</v>
      </c>
      <c r="AB394" s="70">
        <v>394</v>
      </c>
      <c r="AC39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4" s="71"/>
      <c r="AE394" s="77">
        <v>271</v>
      </c>
      <c r="AF394" s="77">
        <v>13756</v>
      </c>
      <c r="AG394" s="77">
        <v>16998</v>
      </c>
      <c r="AH394" s="77">
        <v>270</v>
      </c>
      <c r="AI394" s="77"/>
      <c r="AJ394" s="77" t="s">
        <v>2647</v>
      </c>
      <c r="AK394" s="77" t="s">
        <v>2840</v>
      </c>
      <c r="AL394" s="82" t="s">
        <v>3028</v>
      </c>
      <c r="AM394" s="77"/>
      <c r="AN394" s="79">
        <v>40780.65418981481</v>
      </c>
      <c r="AO394" s="77" t="s">
        <v>3485</v>
      </c>
      <c r="AP394" s="82" t="s">
        <v>3877</v>
      </c>
      <c r="AQ394" s="77" t="s">
        <v>65</v>
      </c>
      <c r="AR394" s="48"/>
      <c r="AS394" s="48"/>
      <c r="AT394" s="48"/>
      <c r="AU394" s="48"/>
      <c r="AV394" s="48"/>
      <c r="AW394" s="48"/>
      <c r="AX394" s="48"/>
      <c r="AY394" s="48"/>
      <c r="AZ394" s="48"/>
      <c r="BA394" s="48"/>
      <c r="BB394" s="2"/>
      <c r="BC394" s="3"/>
      <c r="BD394" s="3"/>
      <c r="BE394" s="3"/>
      <c r="BF394" s="3"/>
    </row>
    <row r="395" spans="1:58" ht="34.05" customHeight="1">
      <c r="A395" s="63" t="s">
        <v>471</v>
      </c>
      <c r="C395" s="64"/>
      <c r="D395" s="64"/>
      <c r="E395" s="65"/>
      <c r="F395" s="67"/>
      <c r="G395" s="99" t="s">
        <v>3435</v>
      </c>
      <c r="H395" s="64"/>
      <c r="I395" s="68"/>
      <c r="J395" s="69"/>
      <c r="K395" s="69"/>
      <c r="L395" s="68" t="s">
        <v>4322</v>
      </c>
      <c r="M395" s="72"/>
      <c r="N395" s="73">
        <v>3097.01123046875</v>
      </c>
      <c r="O395" s="73">
        <v>7579.24853515625</v>
      </c>
      <c r="P395" s="74"/>
      <c r="Q395" s="75"/>
      <c r="R395" s="75"/>
      <c r="S395" s="85"/>
      <c r="T395" s="48">
        <v>0</v>
      </c>
      <c r="U395" s="48">
        <v>1</v>
      </c>
      <c r="V395" s="49">
        <v>0</v>
      </c>
      <c r="W395" s="49">
        <v>0.000708</v>
      </c>
      <c r="X395" s="49">
        <v>7.1E-05</v>
      </c>
      <c r="Y395" s="49">
        <v>0.507226</v>
      </c>
      <c r="Z395" s="49">
        <v>0</v>
      </c>
      <c r="AA395" s="49">
        <v>0</v>
      </c>
      <c r="AB395" s="70">
        <v>395</v>
      </c>
      <c r="AC39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5" s="71"/>
      <c r="AE395" s="77">
        <v>51</v>
      </c>
      <c r="AF395" s="77">
        <v>35</v>
      </c>
      <c r="AG395" s="77">
        <v>1949</v>
      </c>
      <c r="AH395" s="77">
        <v>2216</v>
      </c>
      <c r="AI395" s="77"/>
      <c r="AJ395" s="77" t="s">
        <v>2648</v>
      </c>
      <c r="AK395" s="77"/>
      <c r="AL395" s="82" t="s">
        <v>3029</v>
      </c>
      <c r="AM395" s="77"/>
      <c r="AN395" s="79">
        <v>42340.00613425926</v>
      </c>
      <c r="AO395" s="77" t="s">
        <v>3485</v>
      </c>
      <c r="AP395" s="82" t="s">
        <v>3878</v>
      </c>
      <c r="AQ395" s="77" t="s">
        <v>66</v>
      </c>
      <c r="AR395" s="48"/>
      <c r="AS395" s="48"/>
      <c r="AT395" s="48"/>
      <c r="AU395" s="48"/>
      <c r="AV395" s="48"/>
      <c r="AW395" s="48"/>
      <c r="AX395" s="103" t="s">
        <v>4623</v>
      </c>
      <c r="AY395" s="103" t="s">
        <v>4623</v>
      </c>
      <c r="AZ395" s="103" t="s">
        <v>4879</v>
      </c>
      <c r="BA395" s="103" t="s">
        <v>4879</v>
      </c>
      <c r="BB395" s="2"/>
      <c r="BC395" s="3"/>
      <c r="BD395" s="3"/>
      <c r="BE395" s="3"/>
      <c r="BF395" s="3"/>
    </row>
    <row r="396" spans="1:58" ht="34.05" customHeight="1">
      <c r="A396" s="63" t="s">
        <v>472</v>
      </c>
      <c r="C396" s="64"/>
      <c r="D396" s="64"/>
      <c r="E396" s="65"/>
      <c r="F396" s="67"/>
      <c r="G396" s="99" t="s">
        <v>3436</v>
      </c>
      <c r="H396" s="64"/>
      <c r="I396" s="68"/>
      <c r="J396" s="69"/>
      <c r="K396" s="69"/>
      <c r="L396" s="68" t="s">
        <v>4323</v>
      </c>
      <c r="M396" s="72"/>
      <c r="N396" s="73">
        <v>6011.3037109375</v>
      </c>
      <c r="O396" s="73">
        <v>5350.70458984375</v>
      </c>
      <c r="P396" s="74"/>
      <c r="Q396" s="75"/>
      <c r="R396" s="75"/>
      <c r="S396" s="85"/>
      <c r="T396" s="48">
        <v>1</v>
      </c>
      <c r="U396" s="48">
        <v>1</v>
      </c>
      <c r="V396" s="49">
        <v>0</v>
      </c>
      <c r="W396" s="49">
        <v>0.5</v>
      </c>
      <c r="X396" s="49">
        <v>0</v>
      </c>
      <c r="Y396" s="49">
        <v>0.999999</v>
      </c>
      <c r="Z396" s="49">
        <v>0.5</v>
      </c>
      <c r="AA396" s="49">
        <v>0</v>
      </c>
      <c r="AB396" s="70">
        <v>396</v>
      </c>
      <c r="AC39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6" s="71"/>
      <c r="AE396" s="77">
        <v>908</v>
      </c>
      <c r="AF396" s="77">
        <v>1184</v>
      </c>
      <c r="AG396" s="77">
        <v>9889</v>
      </c>
      <c r="AH396" s="77">
        <v>52612</v>
      </c>
      <c r="AI396" s="77"/>
      <c r="AJ396" s="77" t="s">
        <v>2649</v>
      </c>
      <c r="AK396" s="77"/>
      <c r="AL396" s="77"/>
      <c r="AM396" s="77"/>
      <c r="AN396" s="79">
        <v>40628.752175925925</v>
      </c>
      <c r="AO396" s="77" t="s">
        <v>3485</v>
      </c>
      <c r="AP396" s="82" t="s">
        <v>3879</v>
      </c>
      <c r="AQ396" s="77" t="s">
        <v>66</v>
      </c>
      <c r="AR396" s="48" t="s">
        <v>977</v>
      </c>
      <c r="AS396" s="48" t="s">
        <v>977</v>
      </c>
      <c r="AT396" s="48" t="s">
        <v>1173</v>
      </c>
      <c r="AU396" s="48" t="s">
        <v>1173</v>
      </c>
      <c r="AV396" s="48"/>
      <c r="AW396" s="48"/>
      <c r="AX396" s="103" t="s">
        <v>4676</v>
      </c>
      <c r="AY396" s="103" t="s">
        <v>4676</v>
      </c>
      <c r="AZ396" s="103" t="s">
        <v>4929</v>
      </c>
      <c r="BA396" s="103" t="s">
        <v>4929</v>
      </c>
      <c r="BB396" s="2"/>
      <c r="BC396" s="3"/>
      <c r="BD396" s="3"/>
      <c r="BE396" s="3"/>
      <c r="BF396" s="3"/>
    </row>
    <row r="397" spans="1:58" ht="34.05" customHeight="1">
      <c r="A397" s="63" t="s">
        <v>614</v>
      </c>
      <c r="C397" s="64"/>
      <c r="D397" s="64"/>
      <c r="E397" s="65"/>
      <c r="F397" s="67"/>
      <c r="G397" s="99" t="s">
        <v>3437</v>
      </c>
      <c r="H397" s="64"/>
      <c r="I397" s="68"/>
      <c r="J397" s="69"/>
      <c r="K397" s="69"/>
      <c r="L397" s="68" t="s">
        <v>4324</v>
      </c>
      <c r="M397" s="72"/>
      <c r="N397" s="73">
        <v>6219.6162109375</v>
      </c>
      <c r="O397" s="73">
        <v>4937.52294921875</v>
      </c>
      <c r="P397" s="74"/>
      <c r="Q397" s="75"/>
      <c r="R397" s="75"/>
      <c r="S397" s="85"/>
      <c r="T397" s="48">
        <v>2</v>
      </c>
      <c r="U397" s="48">
        <v>0</v>
      </c>
      <c r="V397" s="49">
        <v>0</v>
      </c>
      <c r="W397" s="49">
        <v>0.5</v>
      </c>
      <c r="X397" s="49">
        <v>0</v>
      </c>
      <c r="Y397" s="49">
        <v>0.999999</v>
      </c>
      <c r="Z397" s="49">
        <v>0.5</v>
      </c>
      <c r="AA397" s="49">
        <v>0</v>
      </c>
      <c r="AB397" s="70">
        <v>397</v>
      </c>
      <c r="AC39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7" s="71"/>
      <c r="AE397" s="77">
        <v>786</v>
      </c>
      <c r="AF397" s="77">
        <v>2877</v>
      </c>
      <c r="AG397" s="77">
        <v>4020</v>
      </c>
      <c r="AH397" s="77">
        <v>2085</v>
      </c>
      <c r="AI397" s="77"/>
      <c r="AJ397" s="77" t="s">
        <v>2650</v>
      </c>
      <c r="AK397" s="77"/>
      <c r="AL397" s="82" t="s">
        <v>3030</v>
      </c>
      <c r="AM397" s="77"/>
      <c r="AN397" s="79">
        <v>40883.628287037034</v>
      </c>
      <c r="AO397" s="77" t="s">
        <v>3485</v>
      </c>
      <c r="AP397" s="82" t="s">
        <v>3880</v>
      </c>
      <c r="AQ397" s="77" t="s">
        <v>65</v>
      </c>
      <c r="AR397" s="48"/>
      <c r="AS397" s="48"/>
      <c r="AT397" s="48"/>
      <c r="AU397" s="48"/>
      <c r="AV397" s="48"/>
      <c r="AW397" s="48"/>
      <c r="AX397" s="48"/>
      <c r="AY397" s="48"/>
      <c r="AZ397" s="48"/>
      <c r="BA397" s="48"/>
      <c r="BB397" s="2"/>
      <c r="BC397" s="3"/>
      <c r="BD397" s="3"/>
      <c r="BE397" s="3"/>
      <c r="BF397" s="3"/>
    </row>
    <row r="398" spans="1:58" ht="34.05" customHeight="1">
      <c r="A398" s="63" t="s">
        <v>473</v>
      </c>
      <c r="C398" s="64"/>
      <c r="D398" s="64"/>
      <c r="E398" s="65"/>
      <c r="F398" s="67"/>
      <c r="G398" s="99" t="s">
        <v>3438</v>
      </c>
      <c r="H398" s="64"/>
      <c r="I398" s="68"/>
      <c r="J398" s="69"/>
      <c r="K398" s="69"/>
      <c r="L398" s="68" t="s">
        <v>4325</v>
      </c>
      <c r="M398" s="72"/>
      <c r="N398" s="73">
        <v>6427.9287109375</v>
      </c>
      <c r="O398" s="73">
        <v>4524.3408203125</v>
      </c>
      <c r="P398" s="74"/>
      <c r="Q398" s="75"/>
      <c r="R398" s="75"/>
      <c r="S398" s="85"/>
      <c r="T398" s="48">
        <v>0</v>
      </c>
      <c r="U398" s="48">
        <v>2</v>
      </c>
      <c r="V398" s="49">
        <v>0</v>
      </c>
      <c r="W398" s="49">
        <v>0.5</v>
      </c>
      <c r="X398" s="49">
        <v>0</v>
      </c>
      <c r="Y398" s="49">
        <v>0.999999</v>
      </c>
      <c r="Z398" s="49">
        <v>0.5</v>
      </c>
      <c r="AA398" s="49">
        <v>0</v>
      </c>
      <c r="AB398" s="70">
        <v>398</v>
      </c>
      <c r="AC39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8" s="71"/>
      <c r="AE398" s="77">
        <v>401</v>
      </c>
      <c r="AF398" s="77">
        <v>824</v>
      </c>
      <c r="AG398" s="77">
        <v>11792</v>
      </c>
      <c r="AH398" s="77">
        <v>291153</v>
      </c>
      <c r="AI398" s="77"/>
      <c r="AJ398" s="77" t="s">
        <v>2651</v>
      </c>
      <c r="AK398" s="77" t="s">
        <v>2841</v>
      </c>
      <c r="AL398" s="77"/>
      <c r="AM398" s="77"/>
      <c r="AN398" s="79">
        <v>40972.653969907406</v>
      </c>
      <c r="AO398" s="77" t="s">
        <v>3485</v>
      </c>
      <c r="AP398" s="82" t="s">
        <v>3881</v>
      </c>
      <c r="AQ398" s="77" t="s">
        <v>66</v>
      </c>
      <c r="AR398" s="48" t="s">
        <v>977</v>
      </c>
      <c r="AS398" s="48" t="s">
        <v>977</v>
      </c>
      <c r="AT398" s="48" t="s">
        <v>1173</v>
      </c>
      <c r="AU398" s="48" t="s">
        <v>1173</v>
      </c>
      <c r="AV398" s="48"/>
      <c r="AW398" s="48"/>
      <c r="AX398" s="103" t="s">
        <v>4677</v>
      </c>
      <c r="AY398" s="103" t="s">
        <v>4677</v>
      </c>
      <c r="AZ398" s="103" t="s">
        <v>4930</v>
      </c>
      <c r="BA398" s="103" t="s">
        <v>4930</v>
      </c>
      <c r="BB398" s="2"/>
      <c r="BC398" s="3"/>
      <c r="BD398" s="3"/>
      <c r="BE398" s="3"/>
      <c r="BF398" s="3"/>
    </row>
    <row r="399" spans="1:58" ht="34.05" customHeight="1">
      <c r="A399" s="63" t="s">
        <v>475</v>
      </c>
      <c r="C399" s="64"/>
      <c r="D399" s="64"/>
      <c r="E399" s="65"/>
      <c r="F399" s="67"/>
      <c r="G399" s="99" t="s">
        <v>3439</v>
      </c>
      <c r="H399" s="64"/>
      <c r="I399" s="68"/>
      <c r="J399" s="69"/>
      <c r="K399" s="69"/>
      <c r="L399" s="68" t="s">
        <v>4326</v>
      </c>
      <c r="M399" s="72"/>
      <c r="N399" s="73">
        <v>2729.07666015625</v>
      </c>
      <c r="O399" s="73">
        <v>2045.25</v>
      </c>
      <c r="P399" s="74"/>
      <c r="Q399" s="75"/>
      <c r="R399" s="75"/>
      <c r="S399" s="85"/>
      <c r="T399" s="48">
        <v>0</v>
      </c>
      <c r="U399" s="48">
        <v>1</v>
      </c>
      <c r="V399" s="49">
        <v>0</v>
      </c>
      <c r="W399" s="49">
        <v>0.000653</v>
      </c>
      <c r="X399" s="49">
        <v>3.3E-05</v>
      </c>
      <c r="Y399" s="49">
        <v>0.518678</v>
      </c>
      <c r="Z399" s="49">
        <v>0</v>
      </c>
      <c r="AA399" s="49">
        <v>0</v>
      </c>
      <c r="AB399" s="70">
        <v>399</v>
      </c>
      <c r="AC39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399" s="71"/>
      <c r="AE399" s="77">
        <v>243</v>
      </c>
      <c r="AF399" s="77">
        <v>150</v>
      </c>
      <c r="AG399" s="77">
        <v>6131</v>
      </c>
      <c r="AH399" s="77">
        <v>34167</v>
      </c>
      <c r="AI399" s="77"/>
      <c r="AJ399" s="77"/>
      <c r="AK399" s="77" t="s">
        <v>2691</v>
      </c>
      <c r="AL399" s="77"/>
      <c r="AM399" s="77"/>
      <c r="AN399" s="79">
        <v>40113.65865740741</v>
      </c>
      <c r="AO399" s="77" t="s">
        <v>3485</v>
      </c>
      <c r="AP399" s="82" t="s">
        <v>3882</v>
      </c>
      <c r="AQ399" s="77" t="s">
        <v>66</v>
      </c>
      <c r="AR399" s="48"/>
      <c r="AS399" s="48"/>
      <c r="AT399" s="48"/>
      <c r="AU399" s="48"/>
      <c r="AV399" s="48"/>
      <c r="AW399" s="48"/>
      <c r="AX399" s="103" t="s">
        <v>4678</v>
      </c>
      <c r="AY399" s="103" t="s">
        <v>4678</v>
      </c>
      <c r="AZ399" s="103" t="s">
        <v>4931</v>
      </c>
      <c r="BA399" s="103" t="s">
        <v>4931</v>
      </c>
      <c r="BB399" s="2"/>
      <c r="BC399" s="3"/>
      <c r="BD399" s="3"/>
      <c r="BE399" s="3"/>
      <c r="BF399" s="3"/>
    </row>
    <row r="400" spans="1:58" ht="34.05" customHeight="1">
      <c r="A400" s="63" t="s">
        <v>476</v>
      </c>
      <c r="C400" s="64"/>
      <c r="D400" s="64"/>
      <c r="E400" s="65"/>
      <c r="F400" s="67"/>
      <c r="G400" s="99" t="s">
        <v>3440</v>
      </c>
      <c r="H400" s="64"/>
      <c r="I400" s="68"/>
      <c r="J400" s="69"/>
      <c r="K400" s="69"/>
      <c r="L400" s="68" t="s">
        <v>4327</v>
      </c>
      <c r="M400" s="72"/>
      <c r="N400" s="73">
        <v>1832.8543701171875</v>
      </c>
      <c r="O400" s="73">
        <v>3042.195556640625</v>
      </c>
      <c r="P400" s="74"/>
      <c r="Q400" s="75"/>
      <c r="R400" s="75"/>
      <c r="S400" s="85"/>
      <c r="T400" s="48">
        <v>0</v>
      </c>
      <c r="U400" s="48">
        <v>1</v>
      </c>
      <c r="V400" s="49">
        <v>0</v>
      </c>
      <c r="W400" s="49">
        <v>0.000767</v>
      </c>
      <c r="X400" s="49">
        <v>0.002051</v>
      </c>
      <c r="Y400" s="49">
        <v>0.376727</v>
      </c>
      <c r="Z400" s="49">
        <v>0</v>
      </c>
      <c r="AA400" s="49">
        <v>0</v>
      </c>
      <c r="AB400" s="70">
        <v>400</v>
      </c>
      <c r="AC40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0" s="71"/>
      <c r="AE400" s="77">
        <v>506</v>
      </c>
      <c r="AF400" s="77">
        <v>319</v>
      </c>
      <c r="AG400" s="77">
        <v>1147</v>
      </c>
      <c r="AH400" s="77">
        <v>1033</v>
      </c>
      <c r="AI400" s="77"/>
      <c r="AJ400" s="77" t="s">
        <v>2652</v>
      </c>
      <c r="AK400" s="77" t="s">
        <v>2842</v>
      </c>
      <c r="AL400" s="82" t="s">
        <v>3031</v>
      </c>
      <c r="AM400" s="77"/>
      <c r="AN400" s="79">
        <v>42137.331655092596</v>
      </c>
      <c r="AO400" s="77" t="s">
        <v>3485</v>
      </c>
      <c r="AP400" s="82" t="s">
        <v>3883</v>
      </c>
      <c r="AQ400" s="77" t="s">
        <v>66</v>
      </c>
      <c r="AR400" s="48"/>
      <c r="AS400" s="48"/>
      <c r="AT400" s="48"/>
      <c r="AU400" s="48"/>
      <c r="AV400" s="48" t="s">
        <v>1188</v>
      </c>
      <c r="AW400" s="48" t="s">
        <v>1188</v>
      </c>
      <c r="AX400" s="103" t="s">
        <v>4511</v>
      </c>
      <c r="AY400" s="103" t="s">
        <v>4511</v>
      </c>
      <c r="AZ400" s="103" t="s">
        <v>4770</v>
      </c>
      <c r="BA400" s="103" t="s">
        <v>4770</v>
      </c>
      <c r="BB400" s="2"/>
      <c r="BC400" s="3"/>
      <c r="BD400" s="3"/>
      <c r="BE400" s="3"/>
      <c r="BF400" s="3"/>
    </row>
    <row r="401" spans="1:58" ht="34.05" customHeight="1">
      <c r="A401" s="63" t="s">
        <v>477</v>
      </c>
      <c r="C401" s="64"/>
      <c r="D401" s="64"/>
      <c r="E401" s="65"/>
      <c r="F401" s="67"/>
      <c r="G401" s="99" t="s">
        <v>3441</v>
      </c>
      <c r="H401" s="64"/>
      <c r="I401" s="68"/>
      <c r="J401" s="69"/>
      <c r="K401" s="69"/>
      <c r="L401" s="68" t="s">
        <v>4328</v>
      </c>
      <c r="M401" s="72"/>
      <c r="N401" s="73">
        <v>9731.169921875</v>
      </c>
      <c r="O401" s="73">
        <v>1910.9659423828125</v>
      </c>
      <c r="P401" s="74"/>
      <c r="Q401" s="75"/>
      <c r="R401" s="75"/>
      <c r="S401" s="85"/>
      <c r="T401" s="48">
        <v>1</v>
      </c>
      <c r="U401" s="48">
        <v>1</v>
      </c>
      <c r="V401" s="49">
        <v>0</v>
      </c>
      <c r="W401" s="49">
        <v>0</v>
      </c>
      <c r="X401" s="49">
        <v>0</v>
      </c>
      <c r="Y401" s="49">
        <v>0.999999</v>
      </c>
      <c r="Z401" s="49">
        <v>0</v>
      </c>
      <c r="AA401" s="49" t="s">
        <v>4380</v>
      </c>
      <c r="AB401" s="70">
        <v>401</v>
      </c>
      <c r="AC40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1" s="71"/>
      <c r="AE401" s="77">
        <v>938</v>
      </c>
      <c r="AF401" s="77">
        <v>293</v>
      </c>
      <c r="AG401" s="77">
        <v>16584</v>
      </c>
      <c r="AH401" s="77">
        <v>1555</v>
      </c>
      <c r="AI401" s="77"/>
      <c r="AJ401" s="77" t="s">
        <v>2653</v>
      </c>
      <c r="AK401" s="77" t="s">
        <v>2843</v>
      </c>
      <c r="AL401" s="77"/>
      <c r="AM401" s="77"/>
      <c r="AN401" s="79">
        <v>40538.26101851852</v>
      </c>
      <c r="AO401" s="77" t="s">
        <v>3485</v>
      </c>
      <c r="AP401" s="82" t="s">
        <v>3884</v>
      </c>
      <c r="AQ401" s="77" t="s">
        <v>66</v>
      </c>
      <c r="AR401" s="48" t="s">
        <v>1064</v>
      </c>
      <c r="AS401" s="48" t="s">
        <v>1064</v>
      </c>
      <c r="AT401" s="48" t="s">
        <v>1169</v>
      </c>
      <c r="AU401" s="48" t="s">
        <v>1169</v>
      </c>
      <c r="AV401" s="48"/>
      <c r="AW401" s="48"/>
      <c r="AX401" s="103" t="s">
        <v>4679</v>
      </c>
      <c r="AY401" s="103" t="s">
        <v>4679</v>
      </c>
      <c r="AZ401" s="103" t="s">
        <v>4932</v>
      </c>
      <c r="BA401" s="103" t="s">
        <v>4932</v>
      </c>
      <c r="BB401" s="2"/>
      <c r="BC401" s="3"/>
      <c r="BD401" s="3"/>
      <c r="BE401" s="3"/>
      <c r="BF401" s="3"/>
    </row>
    <row r="402" spans="1:58" ht="34.05" customHeight="1">
      <c r="A402" s="63" t="s">
        <v>478</v>
      </c>
      <c r="C402" s="64"/>
      <c r="D402" s="64"/>
      <c r="E402" s="65"/>
      <c r="F402" s="67"/>
      <c r="G402" s="99" t="s">
        <v>3442</v>
      </c>
      <c r="H402" s="64"/>
      <c r="I402" s="68"/>
      <c r="J402" s="69"/>
      <c r="K402" s="69"/>
      <c r="L402" s="68" t="s">
        <v>4329</v>
      </c>
      <c r="M402" s="72"/>
      <c r="N402" s="73">
        <v>7558.76806640625</v>
      </c>
      <c r="O402" s="73">
        <v>3821.931884765625</v>
      </c>
      <c r="P402" s="74"/>
      <c r="Q402" s="75"/>
      <c r="R402" s="75"/>
      <c r="S402" s="85"/>
      <c r="T402" s="48">
        <v>0</v>
      </c>
      <c r="U402" s="48">
        <v>1</v>
      </c>
      <c r="V402" s="49">
        <v>0</v>
      </c>
      <c r="W402" s="49">
        <v>1</v>
      </c>
      <c r="X402" s="49">
        <v>0</v>
      </c>
      <c r="Y402" s="49">
        <v>0.999999</v>
      </c>
      <c r="Z402" s="49">
        <v>0</v>
      </c>
      <c r="AA402" s="49">
        <v>0</v>
      </c>
      <c r="AB402" s="70">
        <v>402</v>
      </c>
      <c r="AC40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2" s="71"/>
      <c r="AE402" s="77">
        <v>101</v>
      </c>
      <c r="AF402" s="77">
        <v>39</v>
      </c>
      <c r="AG402" s="77">
        <v>542</v>
      </c>
      <c r="AH402" s="77">
        <v>354</v>
      </c>
      <c r="AI402" s="77"/>
      <c r="AJ402" s="77" t="s">
        <v>2654</v>
      </c>
      <c r="AK402" s="77" t="s">
        <v>2844</v>
      </c>
      <c r="AL402" s="82" t="s">
        <v>3032</v>
      </c>
      <c r="AM402" s="77"/>
      <c r="AN402" s="79">
        <v>42794.48527777778</v>
      </c>
      <c r="AO402" s="77" t="s">
        <v>3485</v>
      </c>
      <c r="AP402" s="82" t="s">
        <v>3885</v>
      </c>
      <c r="AQ402" s="77" t="s">
        <v>66</v>
      </c>
      <c r="AR402" s="48" t="s">
        <v>1065</v>
      </c>
      <c r="AS402" s="48" t="s">
        <v>1065</v>
      </c>
      <c r="AT402" s="48" t="s">
        <v>1169</v>
      </c>
      <c r="AU402" s="48" t="s">
        <v>1169</v>
      </c>
      <c r="AV402" s="48" t="s">
        <v>1211</v>
      </c>
      <c r="AW402" s="48" t="s">
        <v>1211</v>
      </c>
      <c r="AX402" s="103" t="s">
        <v>4680</v>
      </c>
      <c r="AY402" s="103" t="s">
        <v>4680</v>
      </c>
      <c r="AZ402" s="103" t="s">
        <v>4933</v>
      </c>
      <c r="BA402" s="103" t="s">
        <v>4933</v>
      </c>
      <c r="BB402" s="2"/>
      <c r="BC402" s="3"/>
      <c r="BD402" s="3"/>
      <c r="BE402" s="3"/>
      <c r="BF402" s="3"/>
    </row>
    <row r="403" spans="1:58" ht="34.05" customHeight="1">
      <c r="A403" s="63" t="s">
        <v>615</v>
      </c>
      <c r="C403" s="64"/>
      <c r="D403" s="64"/>
      <c r="E403" s="65"/>
      <c r="F403" s="67"/>
      <c r="G403" s="99" t="s">
        <v>3443</v>
      </c>
      <c r="H403" s="64"/>
      <c r="I403" s="68"/>
      <c r="J403" s="69"/>
      <c r="K403" s="69"/>
      <c r="L403" s="68" t="s">
        <v>4330</v>
      </c>
      <c r="M403" s="72"/>
      <c r="N403" s="73">
        <v>7171.90185546875</v>
      </c>
      <c r="O403" s="73">
        <v>3305.45458984375</v>
      </c>
      <c r="P403" s="74"/>
      <c r="Q403" s="75"/>
      <c r="R403" s="75"/>
      <c r="S403" s="85"/>
      <c r="T403" s="48">
        <v>1</v>
      </c>
      <c r="U403" s="48">
        <v>0</v>
      </c>
      <c r="V403" s="49">
        <v>0</v>
      </c>
      <c r="W403" s="49">
        <v>1</v>
      </c>
      <c r="X403" s="49">
        <v>0</v>
      </c>
      <c r="Y403" s="49">
        <v>0.999999</v>
      </c>
      <c r="Z403" s="49">
        <v>0</v>
      </c>
      <c r="AA403" s="49">
        <v>0</v>
      </c>
      <c r="AB403" s="70">
        <v>403</v>
      </c>
      <c r="AC40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3" s="71"/>
      <c r="AE403" s="77">
        <v>156</v>
      </c>
      <c r="AF403" s="77">
        <v>2346</v>
      </c>
      <c r="AG403" s="77">
        <v>237</v>
      </c>
      <c r="AH403" s="77">
        <v>31</v>
      </c>
      <c r="AI403" s="77"/>
      <c r="AJ403" s="77" t="s">
        <v>2655</v>
      </c>
      <c r="AK403" s="77" t="s">
        <v>2845</v>
      </c>
      <c r="AL403" s="82" t="s">
        <v>3033</v>
      </c>
      <c r="AM403" s="77"/>
      <c r="AN403" s="79">
        <v>40725.32077546296</v>
      </c>
      <c r="AO403" s="77" t="s">
        <v>3485</v>
      </c>
      <c r="AP403" s="82" t="s">
        <v>3886</v>
      </c>
      <c r="AQ403" s="77" t="s">
        <v>65</v>
      </c>
      <c r="AR403" s="48"/>
      <c r="AS403" s="48"/>
      <c r="AT403" s="48"/>
      <c r="AU403" s="48"/>
      <c r="AV403" s="48"/>
      <c r="AW403" s="48"/>
      <c r="AX403" s="48"/>
      <c r="AY403" s="48"/>
      <c r="AZ403" s="48"/>
      <c r="BA403" s="48"/>
      <c r="BB403" s="2"/>
      <c r="BC403" s="3"/>
      <c r="BD403" s="3"/>
      <c r="BE403" s="3"/>
      <c r="BF403" s="3"/>
    </row>
    <row r="404" spans="1:58" ht="34.05" customHeight="1">
      <c r="A404" s="63" t="s">
        <v>479</v>
      </c>
      <c r="C404" s="64"/>
      <c r="D404" s="64"/>
      <c r="E404" s="65"/>
      <c r="F404" s="67"/>
      <c r="G404" s="99" t="s">
        <v>3444</v>
      </c>
      <c r="H404" s="64"/>
      <c r="I404" s="68"/>
      <c r="J404" s="69"/>
      <c r="K404" s="69"/>
      <c r="L404" s="68" t="s">
        <v>4331</v>
      </c>
      <c r="M404" s="72"/>
      <c r="N404" s="73">
        <v>8682.1669921875</v>
      </c>
      <c r="O404" s="73">
        <v>1363.5</v>
      </c>
      <c r="P404" s="74"/>
      <c r="Q404" s="75"/>
      <c r="R404" s="75"/>
      <c r="S404" s="85"/>
      <c r="T404" s="48">
        <v>1</v>
      </c>
      <c r="U404" s="48">
        <v>1</v>
      </c>
      <c r="V404" s="49">
        <v>0</v>
      </c>
      <c r="W404" s="49">
        <v>0</v>
      </c>
      <c r="X404" s="49">
        <v>0</v>
      </c>
      <c r="Y404" s="49">
        <v>0.999999</v>
      </c>
      <c r="Z404" s="49">
        <v>0</v>
      </c>
      <c r="AA404" s="49" t="s">
        <v>4380</v>
      </c>
      <c r="AB404" s="70">
        <v>404</v>
      </c>
      <c r="AC40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4" s="71"/>
      <c r="AE404" s="77">
        <v>169</v>
      </c>
      <c r="AF404" s="77">
        <v>71</v>
      </c>
      <c r="AG404" s="77">
        <v>140</v>
      </c>
      <c r="AH404" s="77">
        <v>3168</v>
      </c>
      <c r="AI404" s="77"/>
      <c r="AJ404" s="77" t="s">
        <v>2656</v>
      </c>
      <c r="AK404" s="77"/>
      <c r="AL404" s="77"/>
      <c r="AM404" s="77"/>
      <c r="AN404" s="79">
        <v>44109.10741898148</v>
      </c>
      <c r="AO404" s="77" t="s">
        <v>3485</v>
      </c>
      <c r="AP404" s="82" t="s">
        <v>3887</v>
      </c>
      <c r="AQ404" s="77" t="s">
        <v>66</v>
      </c>
      <c r="AR404" s="48" t="s">
        <v>1066</v>
      </c>
      <c r="AS404" s="48" t="s">
        <v>1066</v>
      </c>
      <c r="AT404" s="48" t="s">
        <v>1169</v>
      </c>
      <c r="AU404" s="48" t="s">
        <v>1169</v>
      </c>
      <c r="AV404" s="48"/>
      <c r="AW404" s="48"/>
      <c r="AX404" s="103" t="s">
        <v>4681</v>
      </c>
      <c r="AY404" s="103" t="s">
        <v>4681</v>
      </c>
      <c r="AZ404" s="103" t="s">
        <v>4934</v>
      </c>
      <c r="BA404" s="103" t="s">
        <v>4934</v>
      </c>
      <c r="BB404" s="2"/>
      <c r="BC404" s="3"/>
      <c r="BD404" s="3"/>
      <c r="BE404" s="3"/>
      <c r="BF404" s="3"/>
    </row>
    <row r="405" spans="1:58" ht="34.05" customHeight="1">
      <c r="A405" s="63" t="s">
        <v>480</v>
      </c>
      <c r="C405" s="64"/>
      <c r="D405" s="64"/>
      <c r="E405" s="65"/>
      <c r="F405" s="67"/>
      <c r="G405" s="99" t="s">
        <v>3078</v>
      </c>
      <c r="H405" s="64"/>
      <c r="I405" s="68"/>
      <c r="J405" s="69"/>
      <c r="K405" s="69"/>
      <c r="L405" s="68" t="s">
        <v>4332</v>
      </c>
      <c r="M405" s="72"/>
      <c r="N405" s="73">
        <v>9433.580078125</v>
      </c>
      <c r="O405" s="73">
        <v>4069.8408203125</v>
      </c>
      <c r="P405" s="74"/>
      <c r="Q405" s="75"/>
      <c r="R405" s="75"/>
      <c r="S405" s="85"/>
      <c r="T405" s="48">
        <v>0</v>
      </c>
      <c r="U405" s="48">
        <v>1</v>
      </c>
      <c r="V405" s="49">
        <v>0</v>
      </c>
      <c r="W405" s="49">
        <v>1</v>
      </c>
      <c r="X405" s="49">
        <v>0</v>
      </c>
      <c r="Y405" s="49">
        <v>0.999999</v>
      </c>
      <c r="Z405" s="49">
        <v>0</v>
      </c>
      <c r="AA405" s="49">
        <v>0</v>
      </c>
      <c r="AB405" s="70">
        <v>405</v>
      </c>
      <c r="AC40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5" s="71"/>
      <c r="AE405" s="77">
        <v>16</v>
      </c>
      <c r="AF405" s="77">
        <v>5</v>
      </c>
      <c r="AG405" s="77">
        <v>27</v>
      </c>
      <c r="AH405" s="77">
        <v>47</v>
      </c>
      <c r="AI405" s="77"/>
      <c r="AJ405" s="77"/>
      <c r="AK405" s="77" t="s">
        <v>2691</v>
      </c>
      <c r="AL405" s="77"/>
      <c r="AM405" s="77"/>
      <c r="AN405" s="79">
        <v>41288.65483796296</v>
      </c>
      <c r="AO405" s="77" t="s">
        <v>3485</v>
      </c>
      <c r="AP405" s="82" t="s">
        <v>3888</v>
      </c>
      <c r="AQ405" s="77" t="s">
        <v>66</v>
      </c>
      <c r="AR405" s="48" t="s">
        <v>1067</v>
      </c>
      <c r="AS405" s="48" t="s">
        <v>1067</v>
      </c>
      <c r="AT405" s="48" t="s">
        <v>1169</v>
      </c>
      <c r="AU405" s="48" t="s">
        <v>1169</v>
      </c>
      <c r="AV405" s="48"/>
      <c r="AW405" s="48"/>
      <c r="AX405" s="103" t="s">
        <v>4682</v>
      </c>
      <c r="AY405" s="103" t="s">
        <v>4682</v>
      </c>
      <c r="AZ405" s="103" t="s">
        <v>4935</v>
      </c>
      <c r="BA405" s="103" t="s">
        <v>4935</v>
      </c>
      <c r="BB405" s="2"/>
      <c r="BC405" s="3"/>
      <c r="BD405" s="3"/>
      <c r="BE405" s="3"/>
      <c r="BF405" s="3"/>
    </row>
    <row r="406" spans="1:58" ht="34.05" customHeight="1">
      <c r="A406" s="63" t="s">
        <v>616</v>
      </c>
      <c r="C406" s="64"/>
      <c r="D406" s="64"/>
      <c r="E406" s="65"/>
      <c r="F406" s="67"/>
      <c r="G406" s="99" t="s">
        <v>3445</v>
      </c>
      <c r="H406" s="64"/>
      <c r="I406" s="68"/>
      <c r="J406" s="69"/>
      <c r="K406" s="69"/>
      <c r="L406" s="68" t="s">
        <v>4333</v>
      </c>
      <c r="M406" s="72"/>
      <c r="N406" s="73">
        <v>9820.4462890625</v>
      </c>
      <c r="O406" s="73">
        <v>4586.318359375</v>
      </c>
      <c r="P406" s="74"/>
      <c r="Q406" s="75"/>
      <c r="R406" s="75"/>
      <c r="S406" s="85"/>
      <c r="T406" s="48">
        <v>1</v>
      </c>
      <c r="U406" s="48">
        <v>0</v>
      </c>
      <c r="V406" s="49">
        <v>0</v>
      </c>
      <c r="W406" s="49">
        <v>1</v>
      </c>
      <c r="X406" s="49">
        <v>0</v>
      </c>
      <c r="Y406" s="49">
        <v>0.999999</v>
      </c>
      <c r="Z406" s="49">
        <v>0</v>
      </c>
      <c r="AA406" s="49">
        <v>0</v>
      </c>
      <c r="AB406" s="70">
        <v>406</v>
      </c>
      <c r="AC40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6" s="71"/>
      <c r="AE406" s="77">
        <v>124</v>
      </c>
      <c r="AF406" s="77">
        <v>26998</v>
      </c>
      <c r="AG406" s="77">
        <v>2450</v>
      </c>
      <c r="AH406" s="77">
        <v>207</v>
      </c>
      <c r="AI406" s="77"/>
      <c r="AJ406" s="77"/>
      <c r="AK406" s="77"/>
      <c r="AL406" s="82" t="s">
        <v>3034</v>
      </c>
      <c r="AM406" s="77"/>
      <c r="AN406" s="79">
        <v>41193.701527777775</v>
      </c>
      <c r="AO406" s="77" t="s">
        <v>3485</v>
      </c>
      <c r="AP406" s="82" t="s">
        <v>3889</v>
      </c>
      <c r="AQ406" s="77" t="s">
        <v>65</v>
      </c>
      <c r="AR406" s="48"/>
      <c r="AS406" s="48"/>
      <c r="AT406" s="48"/>
      <c r="AU406" s="48"/>
      <c r="AV406" s="48"/>
      <c r="AW406" s="48"/>
      <c r="AX406" s="48"/>
      <c r="AY406" s="48"/>
      <c r="AZ406" s="48"/>
      <c r="BA406" s="48"/>
      <c r="BB406" s="2"/>
      <c r="BC406" s="3"/>
      <c r="BD406" s="3"/>
      <c r="BE406" s="3"/>
      <c r="BF406" s="3"/>
    </row>
    <row r="407" spans="1:58" ht="34.05" customHeight="1">
      <c r="A407" s="63" t="s">
        <v>481</v>
      </c>
      <c r="C407" s="64"/>
      <c r="D407" s="64"/>
      <c r="E407" s="65"/>
      <c r="F407" s="67"/>
      <c r="G407" s="99" t="s">
        <v>3446</v>
      </c>
      <c r="H407" s="64"/>
      <c r="I407" s="68"/>
      <c r="J407" s="69"/>
      <c r="K407" s="69"/>
      <c r="L407" s="68" t="s">
        <v>4334</v>
      </c>
      <c r="M407" s="72"/>
      <c r="N407" s="73">
        <v>9009.515625</v>
      </c>
      <c r="O407" s="73">
        <v>1910.9659423828125</v>
      </c>
      <c r="P407" s="74"/>
      <c r="Q407" s="75"/>
      <c r="R407" s="75"/>
      <c r="S407" s="85"/>
      <c r="T407" s="48">
        <v>1</v>
      </c>
      <c r="U407" s="48">
        <v>1</v>
      </c>
      <c r="V407" s="49">
        <v>0</v>
      </c>
      <c r="W407" s="49">
        <v>0</v>
      </c>
      <c r="X407" s="49">
        <v>0</v>
      </c>
      <c r="Y407" s="49">
        <v>0.999999</v>
      </c>
      <c r="Z407" s="49">
        <v>0</v>
      </c>
      <c r="AA407" s="49" t="s">
        <v>4380</v>
      </c>
      <c r="AB407" s="70">
        <v>407</v>
      </c>
      <c r="AC40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7" s="71"/>
      <c r="AE407" s="77">
        <v>281</v>
      </c>
      <c r="AF407" s="77">
        <v>383</v>
      </c>
      <c r="AG407" s="77">
        <v>3696</v>
      </c>
      <c r="AH407" s="77">
        <v>3416</v>
      </c>
      <c r="AI407" s="77"/>
      <c r="AJ407" s="77" t="s">
        <v>2657</v>
      </c>
      <c r="AK407" s="77" t="s">
        <v>2778</v>
      </c>
      <c r="AL407" s="77"/>
      <c r="AM407" s="77"/>
      <c r="AN407" s="79">
        <v>41807.60689814815</v>
      </c>
      <c r="AO407" s="77" t="s">
        <v>3485</v>
      </c>
      <c r="AP407" s="82" t="s">
        <v>3890</v>
      </c>
      <c r="AQ407" s="77" t="s">
        <v>66</v>
      </c>
      <c r="AR407" s="48" t="s">
        <v>1068</v>
      </c>
      <c r="AS407" s="48" t="s">
        <v>1068</v>
      </c>
      <c r="AT407" s="48" t="s">
        <v>1169</v>
      </c>
      <c r="AU407" s="48" t="s">
        <v>1169</v>
      </c>
      <c r="AV407" s="48"/>
      <c r="AW407" s="48"/>
      <c r="AX407" s="103" t="s">
        <v>4683</v>
      </c>
      <c r="AY407" s="103" t="s">
        <v>4683</v>
      </c>
      <c r="AZ407" s="103" t="s">
        <v>4936</v>
      </c>
      <c r="BA407" s="103" t="s">
        <v>4936</v>
      </c>
      <c r="BB407" s="2"/>
      <c r="BC407" s="3"/>
      <c r="BD407" s="3"/>
      <c r="BE407" s="3"/>
      <c r="BF407" s="3"/>
    </row>
    <row r="408" spans="1:58" ht="34.05" customHeight="1">
      <c r="A408" s="63" t="s">
        <v>482</v>
      </c>
      <c r="C408" s="64"/>
      <c r="D408" s="64"/>
      <c r="E408" s="65"/>
      <c r="F408" s="67"/>
      <c r="G408" s="99" t="s">
        <v>3447</v>
      </c>
      <c r="H408" s="64"/>
      <c r="I408" s="68"/>
      <c r="J408" s="69"/>
      <c r="K408" s="69"/>
      <c r="L408" s="68" t="s">
        <v>4335</v>
      </c>
      <c r="M408" s="72"/>
      <c r="N408" s="73">
        <v>7785.3037109375</v>
      </c>
      <c r="O408" s="73">
        <v>8485.759765625</v>
      </c>
      <c r="P408" s="74"/>
      <c r="Q408" s="75"/>
      <c r="R408" s="75"/>
      <c r="S408" s="85"/>
      <c r="T408" s="48">
        <v>0</v>
      </c>
      <c r="U408" s="48">
        <v>1</v>
      </c>
      <c r="V408" s="49">
        <v>0</v>
      </c>
      <c r="W408" s="49">
        <v>0.027778</v>
      </c>
      <c r="X408" s="49">
        <v>0</v>
      </c>
      <c r="Y408" s="49">
        <v>0.465138</v>
      </c>
      <c r="Z408" s="49">
        <v>0</v>
      </c>
      <c r="AA408" s="49">
        <v>0</v>
      </c>
      <c r="AB408" s="70">
        <v>408</v>
      </c>
      <c r="AC40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8" s="71"/>
      <c r="AE408" s="77">
        <v>3404</v>
      </c>
      <c r="AF408" s="77">
        <v>732</v>
      </c>
      <c r="AG408" s="77">
        <v>13130</v>
      </c>
      <c r="AH408" s="77">
        <v>115518</v>
      </c>
      <c r="AI408" s="77"/>
      <c r="AJ408" s="77" t="s">
        <v>2658</v>
      </c>
      <c r="AK408" s="77" t="s">
        <v>2808</v>
      </c>
      <c r="AL408" s="82" t="s">
        <v>3035</v>
      </c>
      <c r="AM408" s="77"/>
      <c r="AN408" s="79">
        <v>42494.62503472222</v>
      </c>
      <c r="AO408" s="77" t="s">
        <v>3485</v>
      </c>
      <c r="AP408" s="82" t="s">
        <v>3891</v>
      </c>
      <c r="AQ408" s="77" t="s">
        <v>66</v>
      </c>
      <c r="AR408" s="48"/>
      <c r="AS408" s="48"/>
      <c r="AT408" s="48"/>
      <c r="AU408" s="48"/>
      <c r="AV408" s="48"/>
      <c r="AW408" s="48"/>
      <c r="AX408" s="103" t="s">
        <v>4684</v>
      </c>
      <c r="AY408" s="103" t="s">
        <v>4684</v>
      </c>
      <c r="AZ408" s="103" t="s">
        <v>4937</v>
      </c>
      <c r="BA408" s="103" t="s">
        <v>4937</v>
      </c>
      <c r="BB408" s="2"/>
      <c r="BC408" s="3"/>
      <c r="BD408" s="3"/>
      <c r="BE408" s="3"/>
      <c r="BF408" s="3"/>
    </row>
    <row r="409" spans="1:58" ht="34.05" customHeight="1">
      <c r="A409" s="63" t="s">
        <v>484</v>
      </c>
      <c r="C409" s="64"/>
      <c r="D409" s="64"/>
      <c r="E409" s="65"/>
      <c r="F409" s="67"/>
      <c r="G409" s="99" t="s">
        <v>3448</v>
      </c>
      <c r="H409" s="64"/>
      <c r="I409" s="68"/>
      <c r="J409" s="69"/>
      <c r="K409" s="69"/>
      <c r="L409" s="68" t="s">
        <v>4336</v>
      </c>
      <c r="M409" s="72"/>
      <c r="N409" s="73">
        <v>3120.744140625</v>
      </c>
      <c r="O409" s="73">
        <v>8526.208984375</v>
      </c>
      <c r="P409" s="74"/>
      <c r="Q409" s="75"/>
      <c r="R409" s="75"/>
      <c r="S409" s="85"/>
      <c r="T409" s="48">
        <v>0</v>
      </c>
      <c r="U409" s="48">
        <v>1</v>
      </c>
      <c r="V409" s="49">
        <v>0</v>
      </c>
      <c r="W409" s="49">
        <v>0.000708</v>
      </c>
      <c r="X409" s="49">
        <v>7.1E-05</v>
      </c>
      <c r="Y409" s="49">
        <v>0.507226</v>
      </c>
      <c r="Z409" s="49">
        <v>0</v>
      </c>
      <c r="AA409" s="49">
        <v>0</v>
      </c>
      <c r="AB409" s="70">
        <v>409</v>
      </c>
      <c r="AC40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09" s="71"/>
      <c r="AE409" s="77">
        <v>441</v>
      </c>
      <c r="AF409" s="77">
        <v>68</v>
      </c>
      <c r="AG409" s="77">
        <v>667</v>
      </c>
      <c r="AH409" s="77">
        <v>1989</v>
      </c>
      <c r="AI409" s="77"/>
      <c r="AJ409" s="77" t="s">
        <v>2659</v>
      </c>
      <c r="AK409" s="77" t="s">
        <v>2846</v>
      </c>
      <c r="AL409" s="77"/>
      <c r="AM409" s="77"/>
      <c r="AN409" s="79">
        <v>44101.86456018518</v>
      </c>
      <c r="AO409" s="77" t="s">
        <v>3485</v>
      </c>
      <c r="AP409" s="82" t="s">
        <v>3892</v>
      </c>
      <c r="AQ409" s="77" t="s">
        <v>66</v>
      </c>
      <c r="AR409" s="48"/>
      <c r="AS409" s="48"/>
      <c r="AT409" s="48"/>
      <c r="AU409" s="48"/>
      <c r="AV409" s="48"/>
      <c r="AW409" s="48"/>
      <c r="AX409" s="103" t="s">
        <v>4623</v>
      </c>
      <c r="AY409" s="103" t="s">
        <v>4623</v>
      </c>
      <c r="AZ409" s="103" t="s">
        <v>4879</v>
      </c>
      <c r="BA409" s="103" t="s">
        <v>4879</v>
      </c>
      <c r="BB409" s="2"/>
      <c r="BC409" s="3"/>
      <c r="BD409" s="3"/>
      <c r="BE409" s="3"/>
      <c r="BF409" s="3"/>
    </row>
    <row r="410" spans="1:58" ht="34.05" customHeight="1">
      <c r="A410" s="63" t="s">
        <v>486</v>
      </c>
      <c r="C410" s="64"/>
      <c r="D410" s="64"/>
      <c r="E410" s="65"/>
      <c r="F410" s="67"/>
      <c r="G410" s="99" t="s">
        <v>3449</v>
      </c>
      <c r="H410" s="64"/>
      <c r="I410" s="68"/>
      <c r="J410" s="69"/>
      <c r="K410" s="69"/>
      <c r="L410" s="68" t="s">
        <v>4337</v>
      </c>
      <c r="M410" s="72"/>
      <c r="N410" s="73">
        <v>9255.0263671875</v>
      </c>
      <c r="O410" s="73">
        <v>4069.8408203125</v>
      </c>
      <c r="P410" s="74"/>
      <c r="Q410" s="75"/>
      <c r="R410" s="75"/>
      <c r="S410" s="85"/>
      <c r="T410" s="48">
        <v>1</v>
      </c>
      <c r="U410" s="48">
        <v>1</v>
      </c>
      <c r="V410" s="49">
        <v>0</v>
      </c>
      <c r="W410" s="49">
        <v>1</v>
      </c>
      <c r="X410" s="49">
        <v>0</v>
      </c>
      <c r="Y410" s="49">
        <v>0.999999</v>
      </c>
      <c r="Z410" s="49">
        <v>0</v>
      </c>
      <c r="AA410" s="49">
        <v>1</v>
      </c>
      <c r="AB410" s="70">
        <v>410</v>
      </c>
      <c r="AC41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0" s="71"/>
      <c r="AE410" s="77">
        <v>190</v>
      </c>
      <c r="AF410" s="77">
        <v>140</v>
      </c>
      <c r="AG410" s="77">
        <v>19</v>
      </c>
      <c r="AH410" s="77">
        <v>9</v>
      </c>
      <c r="AI410" s="77"/>
      <c r="AJ410" s="77" t="s">
        <v>2660</v>
      </c>
      <c r="AK410" s="77" t="s">
        <v>2701</v>
      </c>
      <c r="AL410" s="82" t="s">
        <v>3036</v>
      </c>
      <c r="AM410" s="77"/>
      <c r="AN410" s="79">
        <v>42527.72583333333</v>
      </c>
      <c r="AO410" s="77" t="s">
        <v>3485</v>
      </c>
      <c r="AP410" s="82" t="s">
        <v>3893</v>
      </c>
      <c r="AQ410" s="77" t="s">
        <v>66</v>
      </c>
      <c r="AR410" s="48" t="s">
        <v>1117</v>
      </c>
      <c r="AS410" s="48" t="s">
        <v>1117</v>
      </c>
      <c r="AT410" s="48" t="s">
        <v>1169</v>
      </c>
      <c r="AU410" s="48" t="s">
        <v>1169</v>
      </c>
      <c r="AV410" s="48"/>
      <c r="AW410" s="48"/>
      <c r="AX410" s="103" t="s">
        <v>4685</v>
      </c>
      <c r="AY410" s="103" t="s">
        <v>4685</v>
      </c>
      <c r="AZ410" s="103" t="s">
        <v>4938</v>
      </c>
      <c r="BA410" s="103" t="s">
        <v>4938</v>
      </c>
      <c r="BB410" s="2"/>
      <c r="BC410" s="3"/>
      <c r="BD410" s="3"/>
      <c r="BE410" s="3"/>
      <c r="BF410" s="3"/>
    </row>
    <row r="411" spans="1:58" ht="34.05" customHeight="1">
      <c r="A411" s="63" t="s">
        <v>487</v>
      </c>
      <c r="C411" s="64"/>
      <c r="D411" s="64"/>
      <c r="E411" s="65"/>
      <c r="F411" s="67"/>
      <c r="G411" s="99" t="s">
        <v>3450</v>
      </c>
      <c r="H411" s="64"/>
      <c r="I411" s="68"/>
      <c r="J411" s="69"/>
      <c r="K411" s="69"/>
      <c r="L411" s="68" t="s">
        <v>4338</v>
      </c>
      <c r="M411" s="72"/>
      <c r="N411" s="73">
        <v>8868.1611328125</v>
      </c>
      <c r="O411" s="73">
        <v>4586.318359375</v>
      </c>
      <c r="P411" s="74"/>
      <c r="Q411" s="75"/>
      <c r="R411" s="75"/>
      <c r="S411" s="85"/>
      <c r="T411" s="48">
        <v>1</v>
      </c>
      <c r="U411" s="48">
        <v>1</v>
      </c>
      <c r="V411" s="49">
        <v>0</v>
      </c>
      <c r="W411" s="49">
        <v>1</v>
      </c>
      <c r="X411" s="49">
        <v>0</v>
      </c>
      <c r="Y411" s="49">
        <v>0.999999</v>
      </c>
      <c r="Z411" s="49">
        <v>0</v>
      </c>
      <c r="AA411" s="49">
        <v>1</v>
      </c>
      <c r="AB411" s="70">
        <v>411</v>
      </c>
      <c r="AC41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1" s="71"/>
      <c r="AE411" s="77">
        <v>687</v>
      </c>
      <c r="AF411" s="77">
        <v>3998</v>
      </c>
      <c r="AG411" s="77">
        <v>2663</v>
      </c>
      <c r="AH411" s="77">
        <v>877</v>
      </c>
      <c r="AI411" s="77"/>
      <c r="AJ411" s="77" t="s">
        <v>2661</v>
      </c>
      <c r="AK411" s="77"/>
      <c r="AL411" s="82" t="s">
        <v>3037</v>
      </c>
      <c r="AM411" s="77"/>
      <c r="AN411" s="79">
        <v>41215.9521875</v>
      </c>
      <c r="AO411" s="77" t="s">
        <v>3485</v>
      </c>
      <c r="AP411" s="82" t="s">
        <v>3894</v>
      </c>
      <c r="AQ411" s="77" t="s">
        <v>66</v>
      </c>
      <c r="AR411" s="48"/>
      <c r="AS411" s="48"/>
      <c r="AT411" s="48"/>
      <c r="AU411" s="48"/>
      <c r="AV411" s="48"/>
      <c r="AW411" s="48"/>
      <c r="AX411" s="103" t="s">
        <v>4686</v>
      </c>
      <c r="AY411" s="103" t="s">
        <v>4686</v>
      </c>
      <c r="AZ411" s="103" t="s">
        <v>4939</v>
      </c>
      <c r="BA411" s="103" t="s">
        <v>4939</v>
      </c>
      <c r="BB411" s="2"/>
      <c r="BC411" s="3"/>
      <c r="BD411" s="3"/>
      <c r="BE411" s="3"/>
      <c r="BF411" s="3"/>
    </row>
    <row r="412" spans="1:58" ht="34.05" customHeight="1">
      <c r="A412" s="63" t="s">
        <v>492</v>
      </c>
      <c r="C412" s="64"/>
      <c r="D412" s="64"/>
      <c r="E412" s="65"/>
      <c r="F412" s="67"/>
      <c r="G412" s="99" t="s">
        <v>3451</v>
      </c>
      <c r="H412" s="64"/>
      <c r="I412" s="68"/>
      <c r="J412" s="69"/>
      <c r="K412" s="69"/>
      <c r="L412" s="68" t="s">
        <v>4339</v>
      </c>
      <c r="M412" s="72"/>
      <c r="N412" s="73">
        <v>6219.97705078125</v>
      </c>
      <c r="O412" s="73">
        <v>3863.0419921875</v>
      </c>
      <c r="P412" s="74"/>
      <c r="Q412" s="75"/>
      <c r="R412" s="75"/>
      <c r="S412" s="85"/>
      <c r="T412" s="48">
        <v>0</v>
      </c>
      <c r="U412" s="48">
        <v>2</v>
      </c>
      <c r="V412" s="49">
        <v>2</v>
      </c>
      <c r="W412" s="49">
        <v>0.5</v>
      </c>
      <c r="X412" s="49">
        <v>0</v>
      </c>
      <c r="Y412" s="49">
        <v>1.459458</v>
      </c>
      <c r="Z412" s="49">
        <v>0</v>
      </c>
      <c r="AA412" s="49">
        <v>0</v>
      </c>
      <c r="AB412" s="70">
        <v>412</v>
      </c>
      <c r="AC41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2" s="71"/>
      <c r="AE412" s="77">
        <v>842</v>
      </c>
      <c r="AF412" s="77">
        <v>225</v>
      </c>
      <c r="AG412" s="77">
        <v>11756</v>
      </c>
      <c r="AH412" s="77">
        <v>24552</v>
      </c>
      <c r="AI412" s="77"/>
      <c r="AJ412" s="77" t="s">
        <v>2662</v>
      </c>
      <c r="AK412" s="77" t="s">
        <v>2847</v>
      </c>
      <c r="AL412" s="82" t="s">
        <v>3038</v>
      </c>
      <c r="AM412" s="77"/>
      <c r="AN412" s="79">
        <v>40903.721655092595</v>
      </c>
      <c r="AO412" s="77" t="s">
        <v>3485</v>
      </c>
      <c r="AP412" s="82" t="s">
        <v>3895</v>
      </c>
      <c r="AQ412" s="77" t="s">
        <v>66</v>
      </c>
      <c r="AR412" s="48"/>
      <c r="AS412" s="48"/>
      <c r="AT412" s="48"/>
      <c r="AU412" s="48"/>
      <c r="AV412" s="48"/>
      <c r="AW412" s="48"/>
      <c r="AX412" s="103" t="s">
        <v>4687</v>
      </c>
      <c r="AY412" s="103" t="s">
        <v>4687</v>
      </c>
      <c r="AZ412" s="103" t="s">
        <v>4940</v>
      </c>
      <c r="BA412" s="103" t="s">
        <v>4940</v>
      </c>
      <c r="BB412" s="2"/>
      <c r="BC412" s="3"/>
      <c r="BD412" s="3"/>
      <c r="BE412" s="3"/>
      <c r="BF412" s="3"/>
    </row>
    <row r="413" spans="1:58" ht="34.05" customHeight="1">
      <c r="A413" s="63" t="s">
        <v>617</v>
      </c>
      <c r="C413" s="64"/>
      <c r="D413" s="64"/>
      <c r="E413" s="65"/>
      <c r="F413" s="67"/>
      <c r="G413" s="99" t="s">
        <v>3452</v>
      </c>
      <c r="H413" s="64"/>
      <c r="I413" s="68"/>
      <c r="J413" s="69"/>
      <c r="K413" s="69"/>
      <c r="L413" s="68" t="s">
        <v>4340</v>
      </c>
      <c r="M413" s="72"/>
      <c r="N413" s="73">
        <v>6427.9287109375</v>
      </c>
      <c r="O413" s="73">
        <v>4276.431640625</v>
      </c>
      <c r="P413" s="74"/>
      <c r="Q413" s="75"/>
      <c r="R413" s="75"/>
      <c r="S413" s="85"/>
      <c r="T413" s="48">
        <v>1</v>
      </c>
      <c r="U413" s="48">
        <v>0</v>
      </c>
      <c r="V413" s="49">
        <v>0</v>
      </c>
      <c r="W413" s="49">
        <v>0.333333</v>
      </c>
      <c r="X413" s="49">
        <v>0</v>
      </c>
      <c r="Y413" s="49">
        <v>0.770269</v>
      </c>
      <c r="Z413" s="49">
        <v>0</v>
      </c>
      <c r="AA413" s="49">
        <v>0</v>
      </c>
      <c r="AB413" s="70">
        <v>413</v>
      </c>
      <c r="AC41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3" s="71"/>
      <c r="AE413" s="77">
        <v>311</v>
      </c>
      <c r="AF413" s="77">
        <v>249</v>
      </c>
      <c r="AG413" s="77">
        <v>14435</v>
      </c>
      <c r="AH413" s="77">
        <v>61334</v>
      </c>
      <c r="AI413" s="77"/>
      <c r="AJ413" s="77" t="s">
        <v>2663</v>
      </c>
      <c r="AK413" s="77" t="s">
        <v>2721</v>
      </c>
      <c r="AL413" s="77"/>
      <c r="AM413" s="77"/>
      <c r="AN413" s="79">
        <v>41969.5740625</v>
      </c>
      <c r="AO413" s="77" t="s">
        <v>3485</v>
      </c>
      <c r="AP413" s="82" t="s">
        <v>3896</v>
      </c>
      <c r="AQ413" s="77" t="s">
        <v>65</v>
      </c>
      <c r="AR413" s="48"/>
      <c r="AS413" s="48"/>
      <c r="AT413" s="48"/>
      <c r="AU413" s="48"/>
      <c r="AV413" s="48"/>
      <c r="AW413" s="48"/>
      <c r="AX413" s="48"/>
      <c r="AY413" s="48"/>
      <c r="AZ413" s="48"/>
      <c r="BA413" s="48"/>
      <c r="BB413" s="2"/>
      <c r="BC413" s="3"/>
      <c r="BD413" s="3"/>
      <c r="BE413" s="3"/>
      <c r="BF413" s="3"/>
    </row>
    <row r="414" spans="1:58" ht="34.05" customHeight="1">
      <c r="A414" s="63" t="s">
        <v>618</v>
      </c>
      <c r="C414" s="64"/>
      <c r="D414" s="64"/>
      <c r="E414" s="65"/>
      <c r="F414" s="67"/>
      <c r="G414" s="99" t="s">
        <v>3453</v>
      </c>
      <c r="H414" s="64"/>
      <c r="I414" s="68"/>
      <c r="J414" s="69"/>
      <c r="K414" s="69"/>
      <c r="L414" s="68" t="s">
        <v>4341</v>
      </c>
      <c r="M414" s="72"/>
      <c r="N414" s="73">
        <v>6011.3037109375</v>
      </c>
      <c r="O414" s="73">
        <v>3450.068115234375</v>
      </c>
      <c r="P414" s="74"/>
      <c r="Q414" s="75"/>
      <c r="R414" s="75"/>
      <c r="S414" s="85"/>
      <c r="T414" s="48">
        <v>1</v>
      </c>
      <c r="U414" s="48">
        <v>0</v>
      </c>
      <c r="V414" s="49">
        <v>0</v>
      </c>
      <c r="W414" s="49">
        <v>0.333333</v>
      </c>
      <c r="X414" s="49">
        <v>0</v>
      </c>
      <c r="Y414" s="49">
        <v>0.770269</v>
      </c>
      <c r="Z414" s="49">
        <v>0</v>
      </c>
      <c r="AA414" s="49">
        <v>0</v>
      </c>
      <c r="AB414" s="70">
        <v>414</v>
      </c>
      <c r="AC41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4" s="71"/>
      <c r="AE414" s="77">
        <v>966</v>
      </c>
      <c r="AF414" s="77">
        <v>4539</v>
      </c>
      <c r="AG414" s="77">
        <v>51848</v>
      </c>
      <c r="AH414" s="77">
        <v>161181</v>
      </c>
      <c r="AI414" s="77"/>
      <c r="AJ414" s="77" t="s">
        <v>2664</v>
      </c>
      <c r="AK414" s="77" t="s">
        <v>2728</v>
      </c>
      <c r="AL414" s="77"/>
      <c r="AM414" s="77"/>
      <c r="AN414" s="79">
        <v>43347.97310185185</v>
      </c>
      <c r="AO414" s="77" t="s">
        <v>3485</v>
      </c>
      <c r="AP414" s="82" t="s">
        <v>3897</v>
      </c>
      <c r="AQ414" s="77" t="s">
        <v>65</v>
      </c>
      <c r="AR414" s="48"/>
      <c r="AS414" s="48"/>
      <c r="AT414" s="48"/>
      <c r="AU414" s="48"/>
      <c r="AV414" s="48"/>
      <c r="AW414" s="48"/>
      <c r="AX414" s="48"/>
      <c r="AY414" s="48"/>
      <c r="AZ414" s="48"/>
      <c r="BA414" s="48"/>
      <c r="BB414" s="2"/>
      <c r="BC414" s="3"/>
      <c r="BD414" s="3"/>
      <c r="BE414" s="3"/>
      <c r="BF414" s="3"/>
    </row>
    <row r="415" spans="1:58" ht="34.05" customHeight="1">
      <c r="A415" s="63" t="s">
        <v>493</v>
      </c>
      <c r="C415" s="64"/>
      <c r="D415" s="64"/>
      <c r="E415" s="65"/>
      <c r="F415" s="67"/>
      <c r="G415" s="99" t="s">
        <v>3454</v>
      </c>
      <c r="H415" s="64"/>
      <c r="I415" s="68"/>
      <c r="J415" s="69"/>
      <c r="K415" s="69"/>
      <c r="L415" s="68" t="s">
        <v>4342</v>
      </c>
      <c r="M415" s="72"/>
      <c r="N415" s="73">
        <v>2109.57958984375</v>
      </c>
      <c r="O415" s="73">
        <v>2602.41748046875</v>
      </c>
      <c r="P415" s="74"/>
      <c r="Q415" s="75"/>
      <c r="R415" s="75"/>
      <c r="S415" s="85"/>
      <c r="T415" s="48">
        <v>0</v>
      </c>
      <c r="U415" s="48">
        <v>1</v>
      </c>
      <c r="V415" s="49">
        <v>0</v>
      </c>
      <c r="W415" s="49">
        <v>0.000767</v>
      </c>
      <c r="X415" s="49">
        <v>0.002051</v>
      </c>
      <c r="Y415" s="49">
        <v>0.376727</v>
      </c>
      <c r="Z415" s="49">
        <v>0</v>
      </c>
      <c r="AA415" s="49">
        <v>0</v>
      </c>
      <c r="AB415" s="70">
        <v>415</v>
      </c>
      <c r="AC41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5" s="71"/>
      <c r="AE415" s="77">
        <v>1092</v>
      </c>
      <c r="AF415" s="77">
        <v>1331</v>
      </c>
      <c r="AG415" s="77">
        <v>48630</v>
      </c>
      <c r="AH415" s="77">
        <v>76249</v>
      </c>
      <c r="AI415" s="77"/>
      <c r="AJ415" s="77" t="s">
        <v>2665</v>
      </c>
      <c r="AK415" s="77" t="s">
        <v>2848</v>
      </c>
      <c r="AL415" s="82" t="s">
        <v>3039</v>
      </c>
      <c r="AM415" s="77"/>
      <c r="AN415" s="79">
        <v>40516.95873842593</v>
      </c>
      <c r="AO415" s="77" t="s">
        <v>3485</v>
      </c>
      <c r="AP415" s="82" t="s">
        <v>3898</v>
      </c>
      <c r="AQ415" s="77" t="s">
        <v>66</v>
      </c>
      <c r="AR415" s="48"/>
      <c r="AS415" s="48"/>
      <c r="AT415" s="48"/>
      <c r="AU415" s="48"/>
      <c r="AV415" s="48" t="s">
        <v>1186</v>
      </c>
      <c r="AW415" s="48" t="s">
        <v>1186</v>
      </c>
      <c r="AX415" s="103" t="s">
        <v>4688</v>
      </c>
      <c r="AY415" s="103" t="s">
        <v>4688</v>
      </c>
      <c r="AZ415" s="103" t="s">
        <v>4941</v>
      </c>
      <c r="BA415" s="103" t="s">
        <v>4941</v>
      </c>
      <c r="BB415" s="2"/>
      <c r="BC415" s="3"/>
      <c r="BD415" s="3"/>
      <c r="BE415" s="3"/>
      <c r="BF415" s="3"/>
    </row>
    <row r="416" spans="1:58" ht="34.05" customHeight="1">
      <c r="A416" s="63" t="s">
        <v>495</v>
      </c>
      <c r="C416" s="64"/>
      <c r="D416" s="64"/>
      <c r="E416" s="65"/>
      <c r="F416" s="67"/>
      <c r="G416" s="99" t="s">
        <v>3455</v>
      </c>
      <c r="H416" s="64"/>
      <c r="I416" s="68"/>
      <c r="J416" s="69"/>
      <c r="K416" s="69"/>
      <c r="L416" s="68" t="s">
        <v>4343</v>
      </c>
      <c r="M416" s="72"/>
      <c r="N416" s="73">
        <v>9416.814453125</v>
      </c>
      <c r="O416" s="73">
        <v>7450.55517578125</v>
      </c>
      <c r="P416" s="74"/>
      <c r="Q416" s="75"/>
      <c r="R416" s="75"/>
      <c r="S416" s="85"/>
      <c r="T416" s="48">
        <v>2</v>
      </c>
      <c r="U416" s="48">
        <v>2</v>
      </c>
      <c r="V416" s="49">
        <v>1507</v>
      </c>
      <c r="W416" s="49">
        <v>0.000531</v>
      </c>
      <c r="X416" s="49">
        <v>1E-06</v>
      </c>
      <c r="Y416" s="49">
        <v>1.485653</v>
      </c>
      <c r="Z416" s="49">
        <v>0.16666666666666666</v>
      </c>
      <c r="AA416" s="49">
        <v>0</v>
      </c>
      <c r="AB416" s="70">
        <v>416</v>
      </c>
      <c r="AC41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6" s="71"/>
      <c r="AE416" s="77">
        <v>96</v>
      </c>
      <c r="AF416" s="77">
        <v>48</v>
      </c>
      <c r="AG416" s="77">
        <v>1676</v>
      </c>
      <c r="AH416" s="77">
        <v>8837</v>
      </c>
      <c r="AI416" s="77"/>
      <c r="AJ416" s="77" t="s">
        <v>2666</v>
      </c>
      <c r="AK416" s="77" t="s">
        <v>2693</v>
      </c>
      <c r="AL416" s="77"/>
      <c r="AM416" s="77"/>
      <c r="AN416" s="79">
        <v>42646.41224537037</v>
      </c>
      <c r="AO416" s="77" t="s">
        <v>3485</v>
      </c>
      <c r="AP416" s="82" t="s">
        <v>3899</v>
      </c>
      <c r="AQ416" s="77" t="s">
        <v>66</v>
      </c>
      <c r="AR416" s="48" t="s">
        <v>1132</v>
      </c>
      <c r="AS416" s="48" t="s">
        <v>1132</v>
      </c>
      <c r="AT416" s="48" t="s">
        <v>1169</v>
      </c>
      <c r="AU416" s="48" t="s">
        <v>1169</v>
      </c>
      <c r="AV416" s="48"/>
      <c r="AW416" s="48"/>
      <c r="AX416" s="103" t="s">
        <v>4689</v>
      </c>
      <c r="AY416" s="103" t="s">
        <v>4741</v>
      </c>
      <c r="AZ416" s="103" t="s">
        <v>4942</v>
      </c>
      <c r="BA416" s="103" t="s">
        <v>4942</v>
      </c>
      <c r="BB416" s="2"/>
      <c r="BC416" s="3"/>
      <c r="BD416" s="3"/>
      <c r="BE416" s="3"/>
      <c r="BF416" s="3"/>
    </row>
    <row r="417" spans="1:58" ht="34.05" customHeight="1">
      <c r="A417" s="63" t="s">
        <v>496</v>
      </c>
      <c r="C417" s="64"/>
      <c r="D417" s="64"/>
      <c r="E417" s="65"/>
      <c r="F417" s="67"/>
      <c r="G417" s="99" t="s">
        <v>3456</v>
      </c>
      <c r="H417" s="64"/>
      <c r="I417" s="68"/>
      <c r="J417" s="69"/>
      <c r="K417" s="69"/>
      <c r="L417" s="68" t="s">
        <v>4344</v>
      </c>
      <c r="M417" s="72"/>
      <c r="N417" s="73">
        <v>3002.61376953125</v>
      </c>
      <c r="O417" s="73">
        <v>373.8792419433594</v>
      </c>
      <c r="P417" s="74"/>
      <c r="Q417" s="75"/>
      <c r="R417" s="75"/>
      <c r="S417" s="85"/>
      <c r="T417" s="48">
        <v>0</v>
      </c>
      <c r="U417" s="48">
        <v>4</v>
      </c>
      <c r="V417" s="49">
        <v>1979.622036</v>
      </c>
      <c r="W417" s="49">
        <v>0.000798</v>
      </c>
      <c r="X417" s="49">
        <v>0.005595</v>
      </c>
      <c r="Y417" s="49">
        <v>1.283481</v>
      </c>
      <c r="Z417" s="49">
        <v>0</v>
      </c>
      <c r="AA417" s="49">
        <v>0</v>
      </c>
      <c r="AB417" s="70">
        <v>417</v>
      </c>
      <c r="AC41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7" s="71"/>
      <c r="AE417" s="77">
        <v>660</v>
      </c>
      <c r="AF417" s="77">
        <v>1624</v>
      </c>
      <c r="AG417" s="77">
        <v>13063</v>
      </c>
      <c r="AH417" s="77">
        <v>33799</v>
      </c>
      <c r="AI417" s="77"/>
      <c r="AJ417" s="77" t="s">
        <v>2667</v>
      </c>
      <c r="AK417" s="77" t="s">
        <v>2709</v>
      </c>
      <c r="AL417" s="82" t="s">
        <v>3040</v>
      </c>
      <c r="AM417" s="77"/>
      <c r="AN417" s="79">
        <v>39852.588275462964</v>
      </c>
      <c r="AO417" s="77" t="s">
        <v>3485</v>
      </c>
      <c r="AP417" s="82" t="s">
        <v>3900</v>
      </c>
      <c r="AQ417" s="77" t="s">
        <v>66</v>
      </c>
      <c r="AR417" s="48"/>
      <c r="AS417" s="48"/>
      <c r="AT417" s="48"/>
      <c r="AU417" s="48"/>
      <c r="AV417" s="48"/>
      <c r="AW417" s="48"/>
      <c r="AX417" s="103" t="s">
        <v>4690</v>
      </c>
      <c r="AY417" s="103" t="s">
        <v>4690</v>
      </c>
      <c r="AZ417" s="103" t="s">
        <v>4943</v>
      </c>
      <c r="BA417" s="103" t="s">
        <v>4943</v>
      </c>
      <c r="BB417" s="2"/>
      <c r="BC417" s="3"/>
      <c r="BD417" s="3"/>
      <c r="BE417" s="3"/>
      <c r="BF417" s="3"/>
    </row>
    <row r="418" spans="1:58" ht="34.05" customHeight="1">
      <c r="A418" s="63" t="s">
        <v>619</v>
      </c>
      <c r="C418" s="64"/>
      <c r="D418" s="64"/>
      <c r="E418" s="65"/>
      <c r="F418" s="67"/>
      <c r="G418" s="99" t="s">
        <v>3457</v>
      </c>
      <c r="H418" s="64"/>
      <c r="I418" s="68"/>
      <c r="J418" s="69"/>
      <c r="K418" s="69"/>
      <c r="L418" s="68" t="s">
        <v>4345</v>
      </c>
      <c r="M418" s="72"/>
      <c r="N418" s="73">
        <v>2602.383544921875</v>
      </c>
      <c r="O418" s="73">
        <v>274.5235595703125</v>
      </c>
      <c r="P418" s="74"/>
      <c r="Q418" s="75"/>
      <c r="R418" s="75"/>
      <c r="S418" s="85"/>
      <c r="T418" s="48">
        <v>1</v>
      </c>
      <c r="U418" s="48">
        <v>0</v>
      </c>
      <c r="V418" s="49">
        <v>0</v>
      </c>
      <c r="W418" s="49">
        <v>0.000664</v>
      </c>
      <c r="X418" s="49">
        <v>0.000671</v>
      </c>
      <c r="Y418" s="49">
        <v>0.42274</v>
      </c>
      <c r="Z418" s="49">
        <v>0</v>
      </c>
      <c r="AA418" s="49">
        <v>0</v>
      </c>
      <c r="AB418" s="70">
        <v>418</v>
      </c>
      <c r="AC41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8" s="71"/>
      <c r="AE418" s="77">
        <v>148</v>
      </c>
      <c r="AF418" s="77">
        <v>63</v>
      </c>
      <c r="AG418" s="77">
        <v>1093</v>
      </c>
      <c r="AH418" s="77">
        <v>2317</v>
      </c>
      <c r="AI418" s="77"/>
      <c r="AJ418" s="77" t="s">
        <v>2668</v>
      </c>
      <c r="AK418" s="77" t="s">
        <v>2693</v>
      </c>
      <c r="AL418" s="77"/>
      <c r="AM418" s="77"/>
      <c r="AN418" s="79">
        <v>41200.4078125</v>
      </c>
      <c r="AO418" s="77" t="s">
        <v>3485</v>
      </c>
      <c r="AP418" s="82" t="s">
        <v>3901</v>
      </c>
      <c r="AQ418" s="77" t="s">
        <v>65</v>
      </c>
      <c r="AR418" s="48"/>
      <c r="AS418" s="48"/>
      <c r="AT418" s="48"/>
      <c r="AU418" s="48"/>
      <c r="AV418" s="48"/>
      <c r="AW418" s="48"/>
      <c r="AX418" s="48"/>
      <c r="AY418" s="48"/>
      <c r="AZ418" s="48"/>
      <c r="BA418" s="48"/>
      <c r="BB418" s="2"/>
      <c r="BC418" s="3"/>
      <c r="BD418" s="3"/>
      <c r="BE418" s="3"/>
      <c r="BF418" s="3"/>
    </row>
    <row r="419" spans="1:58" ht="34.05" customHeight="1">
      <c r="A419" s="63" t="s">
        <v>497</v>
      </c>
      <c r="C419" s="64"/>
      <c r="D419" s="64"/>
      <c r="E419" s="65"/>
      <c r="F419" s="67"/>
      <c r="G419" s="99" t="s">
        <v>3458</v>
      </c>
      <c r="H419" s="64"/>
      <c r="I419" s="68"/>
      <c r="J419" s="69"/>
      <c r="K419" s="69"/>
      <c r="L419" s="68" t="s">
        <v>4346</v>
      </c>
      <c r="M419" s="72"/>
      <c r="N419" s="73">
        <v>9326.1533203125</v>
      </c>
      <c r="O419" s="73">
        <v>7933.0908203125</v>
      </c>
      <c r="P419" s="74"/>
      <c r="Q419" s="75"/>
      <c r="R419" s="75"/>
      <c r="S419" s="85"/>
      <c r="T419" s="48">
        <v>0</v>
      </c>
      <c r="U419" s="48">
        <v>2</v>
      </c>
      <c r="V419" s="49">
        <v>0</v>
      </c>
      <c r="W419" s="49">
        <v>0.000469</v>
      </c>
      <c r="X419" s="49">
        <v>0</v>
      </c>
      <c r="Y419" s="49">
        <v>0.787245</v>
      </c>
      <c r="Z419" s="49">
        <v>0.5</v>
      </c>
      <c r="AA419" s="49">
        <v>0</v>
      </c>
      <c r="AB419" s="70">
        <v>419</v>
      </c>
      <c r="AC41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19" s="71"/>
      <c r="AE419" s="77">
        <v>3042</v>
      </c>
      <c r="AF419" s="77">
        <v>977</v>
      </c>
      <c r="AG419" s="77">
        <v>22286</v>
      </c>
      <c r="AH419" s="77">
        <v>46954</v>
      </c>
      <c r="AI419" s="77"/>
      <c r="AJ419" s="77" t="s">
        <v>2669</v>
      </c>
      <c r="AK419" s="77" t="s">
        <v>2697</v>
      </c>
      <c r="AL419" s="82" t="s">
        <v>3041</v>
      </c>
      <c r="AM419" s="77"/>
      <c r="AN419" s="79">
        <v>43982.68696759259</v>
      </c>
      <c r="AO419" s="77" t="s">
        <v>3485</v>
      </c>
      <c r="AP419" s="82" t="s">
        <v>3902</v>
      </c>
      <c r="AQ419" s="77" t="s">
        <v>66</v>
      </c>
      <c r="AR419" s="48"/>
      <c r="AS419" s="48"/>
      <c r="AT419" s="48"/>
      <c r="AU419" s="48"/>
      <c r="AV419" s="48"/>
      <c r="AW419" s="48"/>
      <c r="AX419" s="103" t="s">
        <v>4691</v>
      </c>
      <c r="AY419" s="103" t="s">
        <v>4691</v>
      </c>
      <c r="AZ419" s="103" t="s">
        <v>4944</v>
      </c>
      <c r="BA419" s="103" t="s">
        <v>4944</v>
      </c>
      <c r="BB419" s="2"/>
      <c r="BC419" s="3"/>
      <c r="BD419" s="3"/>
      <c r="BE419" s="3"/>
      <c r="BF419" s="3"/>
    </row>
    <row r="420" spans="1:58" ht="34.05" customHeight="1">
      <c r="A420" s="63" t="s">
        <v>620</v>
      </c>
      <c r="C420" s="64"/>
      <c r="D420" s="64"/>
      <c r="E420" s="65"/>
      <c r="F420" s="67"/>
      <c r="G420" s="99" t="s">
        <v>3459</v>
      </c>
      <c r="H420" s="64"/>
      <c r="I420" s="68"/>
      <c r="J420" s="69"/>
      <c r="K420" s="69"/>
      <c r="L420" s="68" t="s">
        <v>4347</v>
      </c>
      <c r="M420" s="72"/>
      <c r="N420" s="73">
        <v>9618.1953125</v>
      </c>
      <c r="O420" s="73">
        <v>7803.21630859375</v>
      </c>
      <c r="P420" s="74"/>
      <c r="Q420" s="75"/>
      <c r="R420" s="75"/>
      <c r="S420" s="85"/>
      <c r="T420" s="48">
        <v>3</v>
      </c>
      <c r="U420" s="48">
        <v>0</v>
      </c>
      <c r="V420" s="49">
        <v>1</v>
      </c>
      <c r="W420" s="49">
        <v>0.000469</v>
      </c>
      <c r="X420" s="49">
        <v>0</v>
      </c>
      <c r="Y420" s="49">
        <v>1.134859</v>
      </c>
      <c r="Z420" s="49">
        <v>0.3333333333333333</v>
      </c>
      <c r="AA420" s="49">
        <v>0</v>
      </c>
      <c r="AB420" s="70">
        <v>420</v>
      </c>
      <c r="AC42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0" s="71"/>
      <c r="AE420" s="77">
        <v>81</v>
      </c>
      <c r="AF420" s="77">
        <v>280</v>
      </c>
      <c r="AG420" s="77">
        <v>3424</v>
      </c>
      <c r="AH420" s="77">
        <v>13450</v>
      </c>
      <c r="AI420" s="77"/>
      <c r="AJ420" s="77" t="s">
        <v>2670</v>
      </c>
      <c r="AK420" s="77" t="s">
        <v>2785</v>
      </c>
      <c r="AL420" s="77"/>
      <c r="AM420" s="77"/>
      <c r="AN420" s="79">
        <v>43866.580046296294</v>
      </c>
      <c r="AO420" s="77" t="s">
        <v>3485</v>
      </c>
      <c r="AP420" s="82" t="s">
        <v>3903</v>
      </c>
      <c r="AQ420" s="77" t="s">
        <v>65</v>
      </c>
      <c r="AR420" s="48"/>
      <c r="AS420" s="48"/>
      <c r="AT420" s="48"/>
      <c r="AU420" s="48"/>
      <c r="AV420" s="48"/>
      <c r="AW420" s="48"/>
      <c r="AX420" s="48"/>
      <c r="AY420" s="48"/>
      <c r="AZ420" s="48"/>
      <c r="BA420" s="48"/>
      <c r="BB420" s="2"/>
      <c r="BC420" s="3"/>
      <c r="BD420" s="3"/>
      <c r="BE420" s="3"/>
      <c r="BF420" s="3"/>
    </row>
    <row r="421" spans="1:58" ht="34.05" customHeight="1">
      <c r="A421" s="63" t="s">
        <v>498</v>
      </c>
      <c r="C421" s="64"/>
      <c r="D421" s="64"/>
      <c r="E421" s="65"/>
      <c r="F421" s="67"/>
      <c r="G421" s="99" t="s">
        <v>3460</v>
      </c>
      <c r="H421" s="64"/>
      <c r="I421" s="68"/>
      <c r="J421" s="69"/>
      <c r="K421" s="69"/>
      <c r="L421" s="68" t="s">
        <v>4348</v>
      </c>
      <c r="M421" s="72"/>
      <c r="N421" s="73">
        <v>9820.4462890625</v>
      </c>
      <c r="O421" s="73">
        <v>7516.11767578125</v>
      </c>
      <c r="P421" s="74"/>
      <c r="Q421" s="75"/>
      <c r="R421" s="75"/>
      <c r="S421" s="85"/>
      <c r="T421" s="48">
        <v>0</v>
      </c>
      <c r="U421" s="48">
        <v>2</v>
      </c>
      <c r="V421" s="49">
        <v>0</v>
      </c>
      <c r="W421" s="49">
        <v>0.000469</v>
      </c>
      <c r="X421" s="49">
        <v>0</v>
      </c>
      <c r="Y421" s="49">
        <v>0.787245</v>
      </c>
      <c r="Z421" s="49">
        <v>0.5</v>
      </c>
      <c r="AA421" s="49">
        <v>0</v>
      </c>
      <c r="AB421" s="70">
        <v>421</v>
      </c>
      <c r="AC42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1" s="71"/>
      <c r="AE421" s="77">
        <v>1921</v>
      </c>
      <c r="AF421" s="77">
        <v>693</v>
      </c>
      <c r="AG421" s="77">
        <v>345482</v>
      </c>
      <c r="AH421" s="77">
        <v>667621</v>
      </c>
      <c r="AI421" s="77"/>
      <c r="AJ421" s="77" t="s">
        <v>2671</v>
      </c>
      <c r="AK421" s="77" t="s">
        <v>2849</v>
      </c>
      <c r="AL421" s="77"/>
      <c r="AM421" s="77"/>
      <c r="AN421" s="79">
        <v>41501.88863425926</v>
      </c>
      <c r="AO421" s="77" t="s">
        <v>3485</v>
      </c>
      <c r="AP421" s="82" t="s">
        <v>3904</v>
      </c>
      <c r="AQ421" s="77" t="s">
        <v>66</v>
      </c>
      <c r="AR421" s="48"/>
      <c r="AS421" s="48"/>
      <c r="AT421" s="48"/>
      <c r="AU421" s="48"/>
      <c r="AV421" s="48"/>
      <c r="AW421" s="48"/>
      <c r="AX421" s="103" t="s">
        <v>4691</v>
      </c>
      <c r="AY421" s="103" t="s">
        <v>4691</v>
      </c>
      <c r="AZ421" s="103" t="s">
        <v>4944</v>
      </c>
      <c r="BA421" s="103" t="s">
        <v>4944</v>
      </c>
      <c r="BB421" s="2"/>
      <c r="BC421" s="3"/>
      <c r="BD421" s="3"/>
      <c r="BE421" s="3"/>
      <c r="BF421" s="3"/>
    </row>
    <row r="422" spans="1:58" ht="34.05" customHeight="1">
      <c r="A422" s="63" t="s">
        <v>621</v>
      </c>
      <c r="C422" s="64"/>
      <c r="D422" s="64"/>
      <c r="E422" s="65"/>
      <c r="F422" s="67"/>
      <c r="G422" s="99" t="s">
        <v>3461</v>
      </c>
      <c r="H422" s="64"/>
      <c r="I422" s="68"/>
      <c r="J422" s="69"/>
      <c r="K422" s="69"/>
      <c r="L422" s="68" t="s">
        <v>4349</v>
      </c>
      <c r="M422" s="72"/>
      <c r="N422" s="73">
        <v>6696.2412109375</v>
      </c>
      <c r="O422" s="73">
        <v>8910.58203125</v>
      </c>
      <c r="P422" s="74"/>
      <c r="Q422" s="75"/>
      <c r="R422" s="75"/>
      <c r="S422" s="85"/>
      <c r="T422" s="48">
        <v>1</v>
      </c>
      <c r="U422" s="48">
        <v>0</v>
      </c>
      <c r="V422" s="49">
        <v>0</v>
      </c>
      <c r="W422" s="49">
        <v>0.029412</v>
      </c>
      <c r="X422" s="49">
        <v>0</v>
      </c>
      <c r="Y422" s="49">
        <v>0.453221</v>
      </c>
      <c r="Z422" s="49">
        <v>0</v>
      </c>
      <c r="AA422" s="49">
        <v>0</v>
      </c>
      <c r="AB422" s="70">
        <v>422</v>
      </c>
      <c r="AC42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2" s="71"/>
      <c r="AE422" s="77">
        <v>326</v>
      </c>
      <c r="AF422" s="77">
        <v>9268</v>
      </c>
      <c r="AG422" s="77">
        <v>582</v>
      </c>
      <c r="AH422" s="77">
        <v>4316</v>
      </c>
      <c r="AI422" s="77"/>
      <c r="AJ422" s="77" t="s">
        <v>2672</v>
      </c>
      <c r="AK422" s="77" t="s">
        <v>2705</v>
      </c>
      <c r="AL422" s="82" t="s">
        <v>3042</v>
      </c>
      <c r="AM422" s="77"/>
      <c r="AN422" s="79">
        <v>43300.879155092596</v>
      </c>
      <c r="AO422" s="77" t="s">
        <v>3485</v>
      </c>
      <c r="AP422" s="82" t="s">
        <v>3905</v>
      </c>
      <c r="AQ422" s="77" t="s">
        <v>65</v>
      </c>
      <c r="AR422" s="48"/>
      <c r="AS422" s="48"/>
      <c r="AT422" s="48"/>
      <c r="AU422" s="48"/>
      <c r="AV422" s="48"/>
      <c r="AW422" s="48"/>
      <c r="AX422" s="48"/>
      <c r="AY422" s="48"/>
      <c r="AZ422" s="48"/>
      <c r="BA422" s="48"/>
      <c r="BB422" s="2"/>
      <c r="BC422" s="3"/>
      <c r="BD422" s="3"/>
      <c r="BE422" s="3"/>
      <c r="BF422" s="3"/>
    </row>
    <row r="423" spans="1:58" ht="34.05" customHeight="1">
      <c r="A423" s="63" t="s">
        <v>622</v>
      </c>
      <c r="C423" s="64"/>
      <c r="D423" s="64"/>
      <c r="E423" s="65"/>
      <c r="F423" s="67"/>
      <c r="G423" s="99" t="s">
        <v>3462</v>
      </c>
      <c r="H423" s="64"/>
      <c r="I423" s="68"/>
      <c r="J423" s="69"/>
      <c r="K423" s="69"/>
      <c r="L423" s="68" t="s">
        <v>4350</v>
      </c>
      <c r="M423" s="72"/>
      <c r="N423" s="73">
        <v>6683.7158203125</v>
      </c>
      <c r="O423" s="73">
        <v>9269.9736328125</v>
      </c>
      <c r="P423" s="74"/>
      <c r="Q423" s="75"/>
      <c r="R423" s="75"/>
      <c r="S423" s="85"/>
      <c r="T423" s="48">
        <v>1</v>
      </c>
      <c r="U423" s="48">
        <v>0</v>
      </c>
      <c r="V423" s="49">
        <v>0</v>
      </c>
      <c r="W423" s="49">
        <v>0.029412</v>
      </c>
      <c r="X423" s="49">
        <v>0</v>
      </c>
      <c r="Y423" s="49">
        <v>0.453221</v>
      </c>
      <c r="Z423" s="49">
        <v>0</v>
      </c>
      <c r="AA423" s="49">
        <v>0</v>
      </c>
      <c r="AB423" s="70">
        <v>423</v>
      </c>
      <c r="AC42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3" s="71"/>
      <c r="AE423" s="77">
        <v>4671</v>
      </c>
      <c r="AF423" s="77">
        <v>1289</v>
      </c>
      <c r="AG423" s="77">
        <v>15514</v>
      </c>
      <c r="AH423" s="77">
        <v>22585</v>
      </c>
      <c r="AI423" s="77"/>
      <c r="AJ423" s="77" t="s">
        <v>2673</v>
      </c>
      <c r="AK423" s="77" t="s">
        <v>2737</v>
      </c>
      <c r="AL423" s="77"/>
      <c r="AM423" s="77"/>
      <c r="AN423" s="79">
        <v>43472.57881944445</v>
      </c>
      <c r="AO423" s="77" t="s">
        <v>3485</v>
      </c>
      <c r="AP423" s="82" t="s">
        <v>3906</v>
      </c>
      <c r="AQ423" s="77" t="s">
        <v>65</v>
      </c>
      <c r="AR423" s="48"/>
      <c r="AS423" s="48"/>
      <c r="AT423" s="48"/>
      <c r="AU423" s="48"/>
      <c r="AV423" s="48"/>
      <c r="AW423" s="48"/>
      <c r="AX423" s="48"/>
      <c r="AY423" s="48"/>
      <c r="AZ423" s="48"/>
      <c r="BA423" s="48"/>
      <c r="BB423" s="2"/>
      <c r="BC423" s="3"/>
      <c r="BD423" s="3"/>
      <c r="BE423" s="3"/>
      <c r="BF423" s="3"/>
    </row>
    <row r="424" spans="1:58" ht="34.05" customHeight="1">
      <c r="A424" s="63" t="s">
        <v>500</v>
      </c>
      <c r="C424" s="64"/>
      <c r="D424" s="64"/>
      <c r="E424" s="65"/>
      <c r="F424" s="67"/>
      <c r="G424" s="99" t="s">
        <v>3463</v>
      </c>
      <c r="H424" s="64"/>
      <c r="I424" s="68"/>
      <c r="J424" s="69"/>
      <c r="K424" s="69"/>
      <c r="L424" s="68" t="s">
        <v>4351</v>
      </c>
      <c r="M424" s="72"/>
      <c r="N424" s="73">
        <v>7100.24462890625</v>
      </c>
      <c r="O424" s="73">
        <v>9395.9140625</v>
      </c>
      <c r="P424" s="74"/>
      <c r="Q424" s="75"/>
      <c r="R424" s="75"/>
      <c r="S424" s="85"/>
      <c r="T424" s="48">
        <v>0</v>
      </c>
      <c r="U424" s="48">
        <v>2</v>
      </c>
      <c r="V424" s="49">
        <v>0</v>
      </c>
      <c r="W424" s="49">
        <v>0.032258</v>
      </c>
      <c r="X424" s="49">
        <v>0</v>
      </c>
      <c r="Y424" s="49">
        <v>0.759665</v>
      </c>
      <c r="Z424" s="49">
        <v>0.5</v>
      </c>
      <c r="AA424" s="49">
        <v>0</v>
      </c>
      <c r="AB424" s="70">
        <v>424</v>
      </c>
      <c r="AC42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4" s="71"/>
      <c r="AE424" s="77">
        <v>970</v>
      </c>
      <c r="AF424" s="77">
        <v>75</v>
      </c>
      <c r="AG424" s="77">
        <v>3717</v>
      </c>
      <c r="AH424" s="77">
        <v>4277</v>
      </c>
      <c r="AI424" s="77"/>
      <c r="AJ424" s="77"/>
      <c r="AK424" s="77"/>
      <c r="AL424" s="77"/>
      <c r="AM424" s="77"/>
      <c r="AN424" s="79">
        <v>42755.40988425926</v>
      </c>
      <c r="AO424" s="77" t="s">
        <v>3485</v>
      </c>
      <c r="AP424" s="82" t="s">
        <v>3907</v>
      </c>
      <c r="AQ424" s="77" t="s">
        <v>66</v>
      </c>
      <c r="AR424" s="48" t="s">
        <v>1059</v>
      </c>
      <c r="AS424" s="48" t="s">
        <v>1059</v>
      </c>
      <c r="AT424" s="48" t="s">
        <v>1182</v>
      </c>
      <c r="AU424" s="48" t="s">
        <v>1182</v>
      </c>
      <c r="AV424" s="48"/>
      <c r="AW424" s="48"/>
      <c r="AX424" s="103" t="s">
        <v>4692</v>
      </c>
      <c r="AY424" s="103" t="s">
        <v>4740</v>
      </c>
      <c r="AZ424" s="103" t="s">
        <v>4855</v>
      </c>
      <c r="BA424" s="103" t="s">
        <v>4970</v>
      </c>
      <c r="BB424" s="2"/>
      <c r="BC424" s="3"/>
      <c r="BD424" s="3"/>
      <c r="BE424" s="3"/>
      <c r="BF424" s="3"/>
    </row>
    <row r="425" spans="1:58" ht="34.05" customHeight="1">
      <c r="A425" s="63" t="s">
        <v>623</v>
      </c>
      <c r="C425" s="64"/>
      <c r="D425" s="64"/>
      <c r="E425" s="65"/>
      <c r="F425" s="67"/>
      <c r="G425" s="99" t="s">
        <v>3464</v>
      </c>
      <c r="H425" s="64"/>
      <c r="I425" s="68"/>
      <c r="J425" s="69"/>
      <c r="K425" s="69"/>
      <c r="L425" s="68" t="s">
        <v>4352</v>
      </c>
      <c r="M425" s="72"/>
      <c r="N425" s="73">
        <v>7516.18310546875</v>
      </c>
      <c r="O425" s="73">
        <v>9145.1357421875</v>
      </c>
      <c r="P425" s="74"/>
      <c r="Q425" s="75"/>
      <c r="R425" s="75"/>
      <c r="S425" s="85"/>
      <c r="T425" s="48">
        <v>5</v>
      </c>
      <c r="U425" s="48">
        <v>0</v>
      </c>
      <c r="V425" s="49">
        <v>57</v>
      </c>
      <c r="W425" s="49">
        <v>0.041667</v>
      </c>
      <c r="X425" s="49">
        <v>0</v>
      </c>
      <c r="Y425" s="49">
        <v>1.802607</v>
      </c>
      <c r="Z425" s="49">
        <v>0.15</v>
      </c>
      <c r="AA425" s="49">
        <v>0</v>
      </c>
      <c r="AB425" s="70">
        <v>425</v>
      </c>
      <c r="AC42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5" s="71"/>
      <c r="AE425" s="77">
        <v>184</v>
      </c>
      <c r="AF425" s="77">
        <v>19709</v>
      </c>
      <c r="AG425" s="77">
        <v>4033</v>
      </c>
      <c r="AH425" s="77">
        <v>280</v>
      </c>
      <c r="AI425" s="77"/>
      <c r="AJ425" s="77" t="s">
        <v>2674</v>
      </c>
      <c r="AK425" s="77" t="s">
        <v>2701</v>
      </c>
      <c r="AL425" s="82" t="s">
        <v>3043</v>
      </c>
      <c r="AM425" s="77"/>
      <c r="AN425" s="79">
        <v>42108.481620370374</v>
      </c>
      <c r="AO425" s="77" t="s">
        <v>3485</v>
      </c>
      <c r="AP425" s="82" t="s">
        <v>3908</v>
      </c>
      <c r="AQ425" s="77" t="s">
        <v>65</v>
      </c>
      <c r="AR425" s="48"/>
      <c r="AS425" s="48"/>
      <c r="AT425" s="48"/>
      <c r="AU425" s="48"/>
      <c r="AV425" s="48"/>
      <c r="AW425" s="48"/>
      <c r="AX425" s="48"/>
      <c r="AY425" s="48"/>
      <c r="AZ425" s="48"/>
      <c r="BA425" s="48"/>
      <c r="BB425" s="2"/>
      <c r="BC425" s="3"/>
      <c r="BD425" s="3"/>
      <c r="BE425" s="3"/>
      <c r="BF425" s="3"/>
    </row>
    <row r="426" spans="1:58" ht="34.05" customHeight="1">
      <c r="A426" s="63" t="s">
        <v>501</v>
      </c>
      <c r="C426" s="64"/>
      <c r="D426" s="64"/>
      <c r="E426" s="65"/>
      <c r="F426" s="67"/>
      <c r="G426" s="99" t="s">
        <v>3465</v>
      </c>
      <c r="H426" s="64"/>
      <c r="I426" s="68"/>
      <c r="J426" s="69"/>
      <c r="K426" s="69"/>
      <c r="L426" s="68" t="s">
        <v>4353</v>
      </c>
      <c r="M426" s="72"/>
      <c r="N426" s="73">
        <v>1187.16357421875</v>
      </c>
      <c r="O426" s="73">
        <v>7560.89306640625</v>
      </c>
      <c r="P426" s="74"/>
      <c r="Q426" s="75"/>
      <c r="R426" s="75"/>
      <c r="S426" s="85"/>
      <c r="T426" s="48">
        <v>0</v>
      </c>
      <c r="U426" s="48">
        <v>5</v>
      </c>
      <c r="V426" s="49">
        <v>2110.445533</v>
      </c>
      <c r="W426" s="49">
        <v>0.001078</v>
      </c>
      <c r="X426" s="49">
        <v>0.023102</v>
      </c>
      <c r="Y426" s="49">
        <v>1.310084</v>
      </c>
      <c r="Z426" s="49">
        <v>0.15</v>
      </c>
      <c r="AA426" s="49">
        <v>0</v>
      </c>
      <c r="AB426" s="70">
        <v>426</v>
      </c>
      <c r="AC42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6" s="71"/>
      <c r="AE426" s="77">
        <v>159</v>
      </c>
      <c r="AF426" s="77">
        <v>146</v>
      </c>
      <c r="AG426" s="77">
        <v>4739</v>
      </c>
      <c r="AH426" s="77">
        <v>9252</v>
      </c>
      <c r="AI426" s="77"/>
      <c r="AJ426" s="77" t="s">
        <v>2675</v>
      </c>
      <c r="AK426" s="77"/>
      <c r="AL426" s="77"/>
      <c r="AM426" s="77"/>
      <c r="AN426" s="79">
        <v>41096.89204861111</v>
      </c>
      <c r="AO426" s="77" t="s">
        <v>3485</v>
      </c>
      <c r="AP426" s="82" t="s">
        <v>3909</v>
      </c>
      <c r="AQ426" s="77" t="s">
        <v>66</v>
      </c>
      <c r="AR426" s="48" t="s">
        <v>1133</v>
      </c>
      <c r="AS426" s="48" t="s">
        <v>1133</v>
      </c>
      <c r="AT426" s="48" t="s">
        <v>1174</v>
      </c>
      <c r="AU426" s="48" t="s">
        <v>1174</v>
      </c>
      <c r="AV426" s="48"/>
      <c r="AW426" s="48"/>
      <c r="AX426" s="103" t="s">
        <v>4693</v>
      </c>
      <c r="AY426" s="103" t="s">
        <v>4693</v>
      </c>
      <c r="AZ426" s="103" t="s">
        <v>4945</v>
      </c>
      <c r="BA426" s="103" t="s">
        <v>4945</v>
      </c>
      <c r="BB426" s="2"/>
      <c r="BC426" s="3"/>
      <c r="BD426" s="3"/>
      <c r="BE426" s="3"/>
      <c r="BF426" s="3"/>
    </row>
    <row r="427" spans="1:58" ht="34.05" customHeight="1">
      <c r="A427" s="63" t="s">
        <v>503</v>
      </c>
      <c r="C427" s="64"/>
      <c r="D427" s="64"/>
      <c r="E427" s="65"/>
      <c r="F427" s="67"/>
      <c r="G427" s="99" t="s">
        <v>3078</v>
      </c>
      <c r="H427" s="64"/>
      <c r="I427" s="68"/>
      <c r="J427" s="69"/>
      <c r="K427" s="69"/>
      <c r="L427" s="68" t="s">
        <v>4354</v>
      </c>
      <c r="M427" s="72"/>
      <c r="N427" s="73">
        <v>1343.349365234375</v>
      </c>
      <c r="O427" s="73">
        <v>7577.146484375</v>
      </c>
      <c r="P427" s="74"/>
      <c r="Q427" s="75"/>
      <c r="R427" s="75"/>
      <c r="S427" s="85"/>
      <c r="T427" s="48">
        <v>0</v>
      </c>
      <c r="U427" s="48">
        <v>9</v>
      </c>
      <c r="V427" s="49">
        <v>4129.224078</v>
      </c>
      <c r="W427" s="49">
        <v>0.001095</v>
      </c>
      <c r="X427" s="49">
        <v>0.026521</v>
      </c>
      <c r="Y427" s="49">
        <v>2.282145</v>
      </c>
      <c r="Z427" s="49">
        <v>0.08333333333333333</v>
      </c>
      <c r="AA427" s="49">
        <v>0</v>
      </c>
      <c r="AB427" s="70">
        <v>427</v>
      </c>
      <c r="AC42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7" s="71"/>
      <c r="AE427" s="77">
        <v>381</v>
      </c>
      <c r="AF427" s="77">
        <v>263</v>
      </c>
      <c r="AG427" s="77">
        <v>18144</v>
      </c>
      <c r="AH427" s="77">
        <v>54045</v>
      </c>
      <c r="AI427" s="77"/>
      <c r="AJ427" s="77"/>
      <c r="AK427" s="77"/>
      <c r="AL427" s="77"/>
      <c r="AM427" s="77"/>
      <c r="AN427" s="79">
        <v>42758.494039351855</v>
      </c>
      <c r="AO427" s="77" t="s">
        <v>3485</v>
      </c>
      <c r="AP427" s="82" t="s">
        <v>3910</v>
      </c>
      <c r="AQ427" s="77" t="s">
        <v>66</v>
      </c>
      <c r="AR427" s="48" t="s">
        <v>4453</v>
      </c>
      <c r="AS427" s="48" t="s">
        <v>4453</v>
      </c>
      <c r="AT427" s="48" t="s">
        <v>1174</v>
      </c>
      <c r="AU427" s="48" t="s">
        <v>1174</v>
      </c>
      <c r="AV427" s="48" t="s">
        <v>1192</v>
      </c>
      <c r="AW427" s="48" t="s">
        <v>1192</v>
      </c>
      <c r="AX427" s="103" t="s">
        <v>4694</v>
      </c>
      <c r="AY427" s="103" t="s">
        <v>4742</v>
      </c>
      <c r="AZ427" s="103" t="s">
        <v>4946</v>
      </c>
      <c r="BA427" s="103" t="s">
        <v>4946</v>
      </c>
      <c r="BB427" s="2"/>
      <c r="BC427" s="3"/>
      <c r="BD427" s="3"/>
      <c r="BE427" s="3"/>
      <c r="BF427" s="3"/>
    </row>
    <row r="428" spans="1:58" ht="34.05" customHeight="1">
      <c r="A428" s="63" t="s">
        <v>507</v>
      </c>
      <c r="C428" s="64"/>
      <c r="D428" s="64"/>
      <c r="E428" s="65"/>
      <c r="F428" s="67"/>
      <c r="G428" s="99" t="s">
        <v>3466</v>
      </c>
      <c r="H428" s="64"/>
      <c r="I428" s="68"/>
      <c r="J428" s="69"/>
      <c r="K428" s="69"/>
      <c r="L428" s="68" t="s">
        <v>4355</v>
      </c>
      <c r="M428" s="72"/>
      <c r="N428" s="73">
        <v>672.084228515625</v>
      </c>
      <c r="O428" s="73">
        <v>5700.67724609375</v>
      </c>
      <c r="P428" s="74"/>
      <c r="Q428" s="75"/>
      <c r="R428" s="75"/>
      <c r="S428" s="85"/>
      <c r="T428" s="48">
        <v>1</v>
      </c>
      <c r="U428" s="48">
        <v>2</v>
      </c>
      <c r="V428" s="49">
        <v>304.665928</v>
      </c>
      <c r="W428" s="49">
        <v>0.000956</v>
      </c>
      <c r="X428" s="49">
        <v>0.006514</v>
      </c>
      <c r="Y428" s="49">
        <v>0.852351</v>
      </c>
      <c r="Z428" s="49">
        <v>0.3333333333333333</v>
      </c>
      <c r="AA428" s="49">
        <v>0</v>
      </c>
      <c r="AB428" s="70">
        <v>428</v>
      </c>
      <c r="AC42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8" s="71"/>
      <c r="AE428" s="77">
        <v>561</v>
      </c>
      <c r="AF428" s="77">
        <v>154</v>
      </c>
      <c r="AG428" s="77">
        <v>5419</v>
      </c>
      <c r="AH428" s="77">
        <v>15111</v>
      </c>
      <c r="AI428" s="77"/>
      <c r="AJ428" s="77"/>
      <c r="AK428" s="77"/>
      <c r="AL428" s="77"/>
      <c r="AM428" s="77"/>
      <c r="AN428" s="79">
        <v>43973.3578125</v>
      </c>
      <c r="AO428" s="77" t="s">
        <v>3485</v>
      </c>
      <c r="AP428" s="82" t="s">
        <v>3911</v>
      </c>
      <c r="AQ428" s="77" t="s">
        <v>66</v>
      </c>
      <c r="AR428" s="48"/>
      <c r="AS428" s="48"/>
      <c r="AT428" s="48"/>
      <c r="AU428" s="48"/>
      <c r="AV428" s="48"/>
      <c r="AW428" s="48"/>
      <c r="AX428" s="103" t="s">
        <v>4695</v>
      </c>
      <c r="AY428" s="103" t="s">
        <v>4695</v>
      </c>
      <c r="AZ428" s="103" t="s">
        <v>4947</v>
      </c>
      <c r="BA428" s="103" t="s">
        <v>4947</v>
      </c>
      <c r="BB428" s="2"/>
      <c r="BC428" s="3"/>
      <c r="BD428" s="3"/>
      <c r="BE428" s="3"/>
      <c r="BF428" s="3"/>
    </row>
    <row r="429" spans="1:58" ht="34.05" customHeight="1">
      <c r="A429" s="63" t="s">
        <v>508</v>
      </c>
      <c r="C429" s="64"/>
      <c r="D429" s="64"/>
      <c r="E429" s="65"/>
      <c r="F429" s="67"/>
      <c r="G429" s="99" t="s">
        <v>3467</v>
      </c>
      <c r="H429" s="64"/>
      <c r="I429" s="68"/>
      <c r="J429" s="69"/>
      <c r="K429" s="69"/>
      <c r="L429" s="68" t="s">
        <v>4356</v>
      </c>
      <c r="M429" s="72"/>
      <c r="N429" s="73">
        <v>517.3009033203125</v>
      </c>
      <c r="O429" s="73">
        <v>5854.623046875</v>
      </c>
      <c r="P429" s="74"/>
      <c r="Q429" s="75"/>
      <c r="R429" s="75"/>
      <c r="S429" s="85"/>
      <c r="T429" s="48">
        <v>0</v>
      </c>
      <c r="U429" s="48">
        <v>3</v>
      </c>
      <c r="V429" s="49">
        <v>304.665928</v>
      </c>
      <c r="W429" s="49">
        <v>0.000956</v>
      </c>
      <c r="X429" s="49">
        <v>0.006514</v>
      </c>
      <c r="Y429" s="49">
        <v>0.852351</v>
      </c>
      <c r="Z429" s="49">
        <v>0.3333333333333333</v>
      </c>
      <c r="AA429" s="49">
        <v>0</v>
      </c>
      <c r="AB429" s="70">
        <v>429</v>
      </c>
      <c r="AC42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29" s="71"/>
      <c r="AE429" s="77">
        <v>90</v>
      </c>
      <c r="AF429" s="77">
        <v>128</v>
      </c>
      <c r="AG429" s="77">
        <v>21880</v>
      </c>
      <c r="AH429" s="77">
        <v>21038</v>
      </c>
      <c r="AI429" s="77"/>
      <c r="AJ429" s="77" t="s">
        <v>2676</v>
      </c>
      <c r="AK429" s="77" t="s">
        <v>2692</v>
      </c>
      <c r="AL429" s="77"/>
      <c r="AM429" s="77"/>
      <c r="AN429" s="79">
        <v>43689.00759259259</v>
      </c>
      <c r="AO429" s="77" t="s">
        <v>3485</v>
      </c>
      <c r="AP429" s="82" t="s">
        <v>3912</v>
      </c>
      <c r="AQ429" s="77" t="s">
        <v>66</v>
      </c>
      <c r="AR429" s="48"/>
      <c r="AS429" s="48"/>
      <c r="AT429" s="48"/>
      <c r="AU429" s="48"/>
      <c r="AV429" s="48"/>
      <c r="AW429" s="48"/>
      <c r="AX429" s="103" t="s">
        <v>4696</v>
      </c>
      <c r="AY429" s="103" t="s">
        <v>4696</v>
      </c>
      <c r="AZ429" s="103" t="s">
        <v>4948</v>
      </c>
      <c r="BA429" s="103" t="s">
        <v>4948</v>
      </c>
      <c r="BB429" s="2"/>
      <c r="BC429" s="3"/>
      <c r="BD429" s="3"/>
      <c r="BE429" s="3"/>
      <c r="BF429" s="3"/>
    </row>
    <row r="430" spans="1:58" ht="34.05" customHeight="1">
      <c r="A430" s="63" t="s">
        <v>509</v>
      </c>
      <c r="C430" s="64"/>
      <c r="D430" s="64"/>
      <c r="E430" s="65"/>
      <c r="F430" s="67"/>
      <c r="G430" s="99" t="s">
        <v>3468</v>
      </c>
      <c r="H430" s="64"/>
      <c r="I430" s="68"/>
      <c r="J430" s="69"/>
      <c r="K430" s="69"/>
      <c r="L430" s="68" t="s">
        <v>4357</v>
      </c>
      <c r="M430" s="72"/>
      <c r="N430" s="73">
        <v>1695.700927734375</v>
      </c>
      <c r="O430" s="73">
        <v>6106.02880859375</v>
      </c>
      <c r="P430" s="74"/>
      <c r="Q430" s="75"/>
      <c r="R430" s="75"/>
      <c r="S430" s="85"/>
      <c r="T430" s="48">
        <v>0</v>
      </c>
      <c r="U430" s="48">
        <v>1</v>
      </c>
      <c r="V430" s="49">
        <v>0</v>
      </c>
      <c r="W430" s="49">
        <v>0.000749</v>
      </c>
      <c r="X430" s="49">
        <v>0.002371</v>
      </c>
      <c r="Y430" s="49">
        <v>0.407334</v>
      </c>
      <c r="Z430" s="49">
        <v>0</v>
      </c>
      <c r="AA430" s="49">
        <v>0</v>
      </c>
      <c r="AB430" s="70">
        <v>430</v>
      </c>
      <c r="AC43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0" s="71"/>
      <c r="AE430" s="77">
        <v>4344</v>
      </c>
      <c r="AF430" s="77">
        <v>1488</v>
      </c>
      <c r="AG430" s="77">
        <v>6367</v>
      </c>
      <c r="AH430" s="77">
        <v>22987</v>
      </c>
      <c r="AI430" s="77"/>
      <c r="AJ430" s="77" t="s">
        <v>2677</v>
      </c>
      <c r="AK430" s="77" t="s">
        <v>2692</v>
      </c>
      <c r="AL430" s="82" t="s">
        <v>3044</v>
      </c>
      <c r="AM430" s="77"/>
      <c r="AN430" s="79">
        <v>40095.35293981482</v>
      </c>
      <c r="AO430" s="77" t="s">
        <v>3485</v>
      </c>
      <c r="AP430" s="82" t="s">
        <v>3913</v>
      </c>
      <c r="AQ430" s="77" t="s">
        <v>66</v>
      </c>
      <c r="AR430" s="48" t="s">
        <v>1137</v>
      </c>
      <c r="AS430" s="48" t="s">
        <v>1137</v>
      </c>
      <c r="AT430" s="48" t="s">
        <v>1169</v>
      </c>
      <c r="AU430" s="48" t="s">
        <v>1169</v>
      </c>
      <c r="AV430" s="48" t="s">
        <v>1214</v>
      </c>
      <c r="AW430" s="48" t="s">
        <v>1214</v>
      </c>
      <c r="AX430" s="103" t="s">
        <v>4697</v>
      </c>
      <c r="AY430" s="103" t="s">
        <v>4697</v>
      </c>
      <c r="AZ430" s="103" t="s">
        <v>4949</v>
      </c>
      <c r="BA430" s="103" t="s">
        <v>4949</v>
      </c>
      <c r="BB430" s="2"/>
      <c r="BC430" s="3"/>
      <c r="BD430" s="3"/>
      <c r="BE430" s="3"/>
      <c r="BF430" s="3"/>
    </row>
    <row r="431" spans="1:58" ht="34.05" customHeight="1">
      <c r="A431" s="63" t="s">
        <v>510</v>
      </c>
      <c r="C431" s="64"/>
      <c r="D431" s="64"/>
      <c r="E431" s="65"/>
      <c r="F431" s="67"/>
      <c r="G431" s="99" t="s">
        <v>3469</v>
      </c>
      <c r="H431" s="64"/>
      <c r="I431" s="68"/>
      <c r="J431" s="69"/>
      <c r="K431" s="69"/>
      <c r="L431" s="68" t="s">
        <v>4358</v>
      </c>
      <c r="M431" s="72"/>
      <c r="N431" s="73">
        <v>7130.16357421875</v>
      </c>
      <c r="O431" s="73">
        <v>8645.1220703125</v>
      </c>
      <c r="P431" s="74"/>
      <c r="Q431" s="75"/>
      <c r="R431" s="75"/>
      <c r="S431" s="85"/>
      <c r="T431" s="48">
        <v>0</v>
      </c>
      <c r="U431" s="48">
        <v>3</v>
      </c>
      <c r="V431" s="49">
        <v>26</v>
      </c>
      <c r="W431" s="49">
        <v>0.035714</v>
      </c>
      <c r="X431" s="49">
        <v>0</v>
      </c>
      <c r="Y431" s="49">
        <v>1.180056</v>
      </c>
      <c r="Z431" s="49">
        <v>0.16666666666666666</v>
      </c>
      <c r="AA431" s="49">
        <v>0</v>
      </c>
      <c r="AB431" s="70">
        <v>431</v>
      </c>
      <c r="AC43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1" s="71"/>
      <c r="AE431" s="77">
        <v>309</v>
      </c>
      <c r="AF431" s="77">
        <v>85</v>
      </c>
      <c r="AG431" s="77">
        <v>587</v>
      </c>
      <c r="AH431" s="77">
        <v>631</v>
      </c>
      <c r="AI431" s="77"/>
      <c r="AJ431" s="77" t="s">
        <v>2678</v>
      </c>
      <c r="AK431" s="77" t="s">
        <v>2712</v>
      </c>
      <c r="AL431" s="77"/>
      <c r="AM431" s="77"/>
      <c r="AN431" s="79">
        <v>44128.50769675926</v>
      </c>
      <c r="AO431" s="77" t="s">
        <v>3485</v>
      </c>
      <c r="AP431" s="82" t="s">
        <v>3914</v>
      </c>
      <c r="AQ431" s="77" t="s">
        <v>66</v>
      </c>
      <c r="AR431" s="48" t="s">
        <v>1138</v>
      </c>
      <c r="AS431" s="48" t="s">
        <v>1138</v>
      </c>
      <c r="AT431" s="48" t="s">
        <v>1169</v>
      </c>
      <c r="AU431" s="48" t="s">
        <v>1169</v>
      </c>
      <c r="AV431" s="48"/>
      <c r="AW431" s="48"/>
      <c r="AX431" s="103" t="s">
        <v>4698</v>
      </c>
      <c r="AY431" s="103" t="s">
        <v>4698</v>
      </c>
      <c r="AZ431" s="103" t="s">
        <v>4950</v>
      </c>
      <c r="BA431" s="103" t="s">
        <v>4950</v>
      </c>
      <c r="BB431" s="2"/>
      <c r="BC431" s="3"/>
      <c r="BD431" s="3"/>
      <c r="BE431" s="3"/>
      <c r="BF431" s="3"/>
    </row>
    <row r="432" spans="1:58" ht="34.05" customHeight="1">
      <c r="A432" s="63" t="s">
        <v>624</v>
      </c>
      <c r="C432" s="64"/>
      <c r="D432" s="64"/>
      <c r="E432" s="65"/>
      <c r="F432" s="67"/>
      <c r="G432" s="99" t="s">
        <v>3470</v>
      </c>
      <c r="H432" s="64"/>
      <c r="I432" s="68"/>
      <c r="J432" s="69"/>
      <c r="K432" s="69"/>
      <c r="L432" s="68" t="s">
        <v>4359</v>
      </c>
      <c r="M432" s="72"/>
      <c r="N432" s="73">
        <v>6808.0166015625</v>
      </c>
      <c r="O432" s="73">
        <v>8181</v>
      </c>
      <c r="P432" s="74"/>
      <c r="Q432" s="75"/>
      <c r="R432" s="75"/>
      <c r="S432" s="85"/>
      <c r="T432" s="48">
        <v>1</v>
      </c>
      <c r="U432" s="48">
        <v>0</v>
      </c>
      <c r="V432" s="49">
        <v>0</v>
      </c>
      <c r="W432" s="49">
        <v>0.02439</v>
      </c>
      <c r="X432" s="49">
        <v>0</v>
      </c>
      <c r="Y432" s="49">
        <v>0.484349</v>
      </c>
      <c r="Z432" s="49">
        <v>0</v>
      </c>
      <c r="AA432" s="49">
        <v>0</v>
      </c>
      <c r="AB432" s="70">
        <v>432</v>
      </c>
      <c r="AC43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2" s="71"/>
      <c r="AE432" s="77">
        <v>153</v>
      </c>
      <c r="AF432" s="77">
        <v>146</v>
      </c>
      <c r="AG432" s="77">
        <v>8211</v>
      </c>
      <c r="AH432" s="77">
        <v>1369</v>
      </c>
      <c r="AI432" s="77"/>
      <c r="AJ432" s="77"/>
      <c r="AK432" s="77"/>
      <c r="AL432" s="77"/>
      <c r="AM432" s="77"/>
      <c r="AN432" s="79">
        <v>40711.55869212963</v>
      </c>
      <c r="AO432" s="77" t="s">
        <v>3485</v>
      </c>
      <c r="AP432" s="82" t="s">
        <v>3915</v>
      </c>
      <c r="AQ432" s="77" t="s">
        <v>65</v>
      </c>
      <c r="AR432" s="48"/>
      <c r="AS432" s="48"/>
      <c r="AT432" s="48"/>
      <c r="AU432" s="48"/>
      <c r="AV432" s="48"/>
      <c r="AW432" s="48"/>
      <c r="AX432" s="48"/>
      <c r="AY432" s="48"/>
      <c r="AZ432" s="48"/>
      <c r="BA432" s="48"/>
      <c r="BB432" s="2"/>
      <c r="BC432" s="3"/>
      <c r="BD432" s="3"/>
      <c r="BE432" s="3"/>
      <c r="BF432" s="3"/>
    </row>
    <row r="433" spans="1:58" ht="34.05" customHeight="1">
      <c r="A433" s="63" t="s">
        <v>513</v>
      </c>
      <c r="C433" s="64"/>
      <c r="D433" s="64"/>
      <c r="E433" s="65"/>
      <c r="F433" s="67"/>
      <c r="G433" s="99" t="s">
        <v>3471</v>
      </c>
      <c r="H433" s="64"/>
      <c r="I433" s="68"/>
      <c r="J433" s="69"/>
      <c r="K433" s="69"/>
      <c r="L433" s="68" t="s">
        <v>4360</v>
      </c>
      <c r="M433" s="72"/>
      <c r="N433" s="73">
        <v>1098.7252197265625</v>
      </c>
      <c r="O433" s="73">
        <v>7647.7001953125</v>
      </c>
      <c r="P433" s="74"/>
      <c r="Q433" s="75"/>
      <c r="R433" s="75"/>
      <c r="S433" s="85"/>
      <c r="T433" s="48">
        <v>0</v>
      </c>
      <c r="U433" s="48">
        <v>5</v>
      </c>
      <c r="V433" s="49">
        <v>2110.445533</v>
      </c>
      <c r="W433" s="49">
        <v>0.001078</v>
      </c>
      <c r="X433" s="49">
        <v>0.023102</v>
      </c>
      <c r="Y433" s="49">
        <v>1.310084</v>
      </c>
      <c r="Z433" s="49">
        <v>0.15</v>
      </c>
      <c r="AA433" s="49">
        <v>0</v>
      </c>
      <c r="AB433" s="70">
        <v>433</v>
      </c>
      <c r="AC43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3" s="71"/>
      <c r="AE433" s="77">
        <v>641</v>
      </c>
      <c r="AF433" s="77">
        <v>582</v>
      </c>
      <c r="AG433" s="77">
        <v>36566</v>
      </c>
      <c r="AH433" s="77">
        <v>42765</v>
      </c>
      <c r="AI433" s="77"/>
      <c r="AJ433" s="77" t="s">
        <v>2679</v>
      </c>
      <c r="AK433" s="77" t="s">
        <v>2691</v>
      </c>
      <c r="AL433" s="77"/>
      <c r="AM433" s="77"/>
      <c r="AN433" s="79">
        <v>42429.86083333333</v>
      </c>
      <c r="AO433" s="77" t="s">
        <v>3485</v>
      </c>
      <c r="AP433" s="82" t="s">
        <v>3916</v>
      </c>
      <c r="AQ433" s="77" t="s">
        <v>66</v>
      </c>
      <c r="AR433" s="48" t="s">
        <v>4453</v>
      </c>
      <c r="AS433" s="48" t="s">
        <v>4453</v>
      </c>
      <c r="AT433" s="48" t="s">
        <v>1174</v>
      </c>
      <c r="AU433" s="48" t="s">
        <v>1174</v>
      </c>
      <c r="AV433" s="48"/>
      <c r="AW433" s="48"/>
      <c r="AX433" s="103" t="s">
        <v>4699</v>
      </c>
      <c r="AY433" s="103" t="s">
        <v>4743</v>
      </c>
      <c r="AZ433" s="103" t="s">
        <v>4951</v>
      </c>
      <c r="BA433" s="103" t="s">
        <v>4971</v>
      </c>
      <c r="BB433" s="2"/>
      <c r="BC433" s="3"/>
      <c r="BD433" s="3"/>
      <c r="BE433" s="3"/>
      <c r="BF433" s="3"/>
    </row>
    <row r="434" spans="1:58" ht="34.05" customHeight="1">
      <c r="A434" s="63" t="s">
        <v>514</v>
      </c>
      <c r="C434" s="64"/>
      <c r="D434" s="64"/>
      <c r="E434" s="65"/>
      <c r="F434" s="67"/>
      <c r="G434" s="99" t="s">
        <v>3472</v>
      </c>
      <c r="H434" s="64"/>
      <c r="I434" s="68"/>
      <c r="J434" s="69"/>
      <c r="K434" s="69"/>
      <c r="L434" s="68" t="s">
        <v>4361</v>
      </c>
      <c r="M434" s="72"/>
      <c r="N434" s="73">
        <v>7848.572265625</v>
      </c>
      <c r="O434" s="73">
        <v>9460.4306640625</v>
      </c>
      <c r="P434" s="74"/>
      <c r="Q434" s="75"/>
      <c r="R434" s="75"/>
      <c r="S434" s="85"/>
      <c r="T434" s="48">
        <v>0</v>
      </c>
      <c r="U434" s="48">
        <v>2</v>
      </c>
      <c r="V434" s="49">
        <v>26</v>
      </c>
      <c r="W434" s="49">
        <v>0.028571</v>
      </c>
      <c r="X434" s="49">
        <v>0</v>
      </c>
      <c r="Y434" s="49">
        <v>0.914197</v>
      </c>
      <c r="Z434" s="49">
        <v>0</v>
      </c>
      <c r="AA434" s="49">
        <v>0</v>
      </c>
      <c r="AB434" s="70">
        <v>434</v>
      </c>
      <c r="AC43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4" s="71"/>
      <c r="AE434" s="77">
        <v>1020</v>
      </c>
      <c r="AF434" s="77">
        <v>502</v>
      </c>
      <c r="AG434" s="77">
        <v>9418</v>
      </c>
      <c r="AH434" s="77">
        <v>10374</v>
      </c>
      <c r="AI434" s="77"/>
      <c r="AJ434" s="77" t="s">
        <v>2680</v>
      </c>
      <c r="AK434" s="77" t="s">
        <v>2850</v>
      </c>
      <c r="AL434" s="77"/>
      <c r="AM434" s="77"/>
      <c r="AN434" s="79">
        <v>40470.79002314815</v>
      </c>
      <c r="AO434" s="77" t="s">
        <v>3485</v>
      </c>
      <c r="AP434" s="82" t="s">
        <v>3917</v>
      </c>
      <c r="AQ434" s="77" t="s">
        <v>66</v>
      </c>
      <c r="AR434" s="48" t="s">
        <v>1141</v>
      </c>
      <c r="AS434" s="48" t="s">
        <v>1141</v>
      </c>
      <c r="AT434" s="48" t="s">
        <v>1169</v>
      </c>
      <c r="AU434" s="48" t="s">
        <v>1169</v>
      </c>
      <c r="AV434" s="48"/>
      <c r="AW434" s="48"/>
      <c r="AX434" s="103" t="s">
        <v>4700</v>
      </c>
      <c r="AY434" s="103" t="s">
        <v>4700</v>
      </c>
      <c r="AZ434" s="103" t="s">
        <v>4952</v>
      </c>
      <c r="BA434" s="103" t="s">
        <v>4952</v>
      </c>
      <c r="BB434" s="2"/>
      <c r="BC434" s="3"/>
      <c r="BD434" s="3"/>
      <c r="BE434" s="3"/>
      <c r="BF434" s="3"/>
    </row>
    <row r="435" spans="1:58" ht="34.05" customHeight="1">
      <c r="A435" s="63" t="s">
        <v>625</v>
      </c>
      <c r="C435" s="64"/>
      <c r="D435" s="64"/>
      <c r="E435" s="65"/>
      <c r="F435" s="67"/>
      <c r="G435" s="99" t="s">
        <v>3473</v>
      </c>
      <c r="H435" s="64"/>
      <c r="I435" s="68"/>
      <c r="J435" s="69"/>
      <c r="K435" s="69"/>
      <c r="L435" s="68" t="s">
        <v>4362</v>
      </c>
      <c r="M435" s="72"/>
      <c r="N435" s="73">
        <v>8153.9462890625</v>
      </c>
      <c r="O435" s="73">
        <v>9751.0908203125</v>
      </c>
      <c r="P435" s="74"/>
      <c r="Q435" s="75"/>
      <c r="R435" s="75"/>
      <c r="S435" s="85"/>
      <c r="T435" s="48">
        <v>1</v>
      </c>
      <c r="U435" s="48">
        <v>0</v>
      </c>
      <c r="V435" s="49">
        <v>0</v>
      </c>
      <c r="W435" s="49">
        <v>0.020833</v>
      </c>
      <c r="X435" s="49">
        <v>0</v>
      </c>
      <c r="Y435" s="49">
        <v>0.538533</v>
      </c>
      <c r="Z435" s="49">
        <v>0</v>
      </c>
      <c r="AA435" s="49">
        <v>0</v>
      </c>
      <c r="AB435" s="70">
        <v>435</v>
      </c>
      <c r="AC43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5" s="71"/>
      <c r="AE435" s="77">
        <v>408</v>
      </c>
      <c r="AF435" s="77">
        <v>3375</v>
      </c>
      <c r="AG435" s="77">
        <v>24832</v>
      </c>
      <c r="AH435" s="77">
        <v>53287</v>
      </c>
      <c r="AI435" s="77"/>
      <c r="AJ435" s="77" t="s">
        <v>2681</v>
      </c>
      <c r="AK435" s="77"/>
      <c r="AL435" s="82" t="s">
        <v>3045</v>
      </c>
      <c r="AM435" s="77"/>
      <c r="AN435" s="79">
        <v>40678.920636574076</v>
      </c>
      <c r="AO435" s="77" t="s">
        <v>3485</v>
      </c>
      <c r="AP435" s="82" t="s">
        <v>3918</v>
      </c>
      <c r="AQ435" s="77" t="s">
        <v>65</v>
      </c>
      <c r="AR435" s="48"/>
      <c r="AS435" s="48"/>
      <c r="AT435" s="48"/>
      <c r="AU435" s="48"/>
      <c r="AV435" s="48"/>
      <c r="AW435" s="48"/>
      <c r="AX435" s="48"/>
      <c r="AY435" s="48"/>
      <c r="AZ435" s="48"/>
      <c r="BA435" s="48"/>
      <c r="BB435" s="2"/>
      <c r="BC435" s="3"/>
      <c r="BD435" s="3"/>
      <c r="BE435" s="3"/>
      <c r="BF435" s="3"/>
    </row>
    <row r="436" spans="1:58" ht="34.05" customHeight="1">
      <c r="A436" s="63" t="s">
        <v>516</v>
      </c>
      <c r="C436" s="64"/>
      <c r="D436" s="64"/>
      <c r="E436" s="65"/>
      <c r="F436" s="67"/>
      <c r="G436" s="99" t="s">
        <v>3474</v>
      </c>
      <c r="H436" s="64"/>
      <c r="I436" s="68"/>
      <c r="J436" s="69"/>
      <c r="K436" s="69"/>
      <c r="L436" s="68" t="s">
        <v>4363</v>
      </c>
      <c r="M436" s="72"/>
      <c r="N436" s="73">
        <v>1155.3326416015625</v>
      </c>
      <c r="O436" s="73">
        <v>6457.359375</v>
      </c>
      <c r="P436" s="74"/>
      <c r="Q436" s="75"/>
      <c r="R436" s="75"/>
      <c r="S436" s="85"/>
      <c r="T436" s="48">
        <v>0</v>
      </c>
      <c r="U436" s="48">
        <v>4</v>
      </c>
      <c r="V436" s="49">
        <v>1213.577541</v>
      </c>
      <c r="W436" s="49">
        <v>0.001032</v>
      </c>
      <c r="X436" s="49">
        <v>0.019611</v>
      </c>
      <c r="Y436" s="49">
        <v>1.052684</v>
      </c>
      <c r="Z436" s="49">
        <v>0.25</v>
      </c>
      <c r="AA436" s="49">
        <v>0</v>
      </c>
      <c r="AB436" s="70">
        <v>436</v>
      </c>
      <c r="AC436"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6" s="71"/>
      <c r="AE436" s="77">
        <v>380</v>
      </c>
      <c r="AF436" s="77">
        <v>90</v>
      </c>
      <c r="AG436" s="77">
        <v>1526</v>
      </c>
      <c r="AH436" s="77">
        <v>3994</v>
      </c>
      <c r="AI436" s="77"/>
      <c r="AJ436" s="77" t="s">
        <v>2682</v>
      </c>
      <c r="AK436" s="77" t="s">
        <v>2851</v>
      </c>
      <c r="AL436" s="77"/>
      <c r="AM436" s="77"/>
      <c r="AN436" s="79">
        <v>43140.82164351852</v>
      </c>
      <c r="AO436" s="77" t="s">
        <v>3485</v>
      </c>
      <c r="AP436" s="82" t="s">
        <v>3919</v>
      </c>
      <c r="AQ436" s="77" t="s">
        <v>66</v>
      </c>
      <c r="AR436" s="48" t="s">
        <v>1133</v>
      </c>
      <c r="AS436" s="48" t="s">
        <v>1133</v>
      </c>
      <c r="AT436" s="48" t="s">
        <v>1174</v>
      </c>
      <c r="AU436" s="48" t="s">
        <v>1174</v>
      </c>
      <c r="AV436" s="48"/>
      <c r="AW436" s="48"/>
      <c r="AX436" s="103" t="s">
        <v>4701</v>
      </c>
      <c r="AY436" s="103" t="s">
        <v>4701</v>
      </c>
      <c r="AZ436" s="103" t="s">
        <v>4953</v>
      </c>
      <c r="BA436" s="103" t="s">
        <v>4953</v>
      </c>
      <c r="BB436" s="2"/>
      <c r="BC436" s="3"/>
      <c r="BD436" s="3"/>
      <c r="BE436" s="3"/>
      <c r="BF436" s="3"/>
    </row>
    <row r="437" spans="1:58" ht="34.05" customHeight="1">
      <c r="A437" s="63" t="s">
        <v>519</v>
      </c>
      <c r="C437" s="64"/>
      <c r="D437" s="64"/>
      <c r="E437" s="65"/>
      <c r="F437" s="67"/>
      <c r="G437" s="99" t="s">
        <v>3475</v>
      </c>
      <c r="H437" s="64"/>
      <c r="I437" s="68"/>
      <c r="J437" s="69"/>
      <c r="K437" s="69"/>
      <c r="L437" s="68" t="s">
        <v>4364</v>
      </c>
      <c r="M437" s="72"/>
      <c r="N437" s="73">
        <v>7348.0048828125</v>
      </c>
      <c r="O437" s="73">
        <v>9365.185546875</v>
      </c>
      <c r="P437" s="74"/>
      <c r="Q437" s="75"/>
      <c r="R437" s="75"/>
      <c r="S437" s="85"/>
      <c r="T437" s="48">
        <v>0</v>
      </c>
      <c r="U437" s="48">
        <v>2</v>
      </c>
      <c r="V437" s="49">
        <v>0</v>
      </c>
      <c r="W437" s="49">
        <v>0.032258</v>
      </c>
      <c r="X437" s="49">
        <v>0</v>
      </c>
      <c r="Y437" s="49">
        <v>0.759665</v>
      </c>
      <c r="Z437" s="49">
        <v>0.5</v>
      </c>
      <c r="AA437" s="49">
        <v>0</v>
      </c>
      <c r="AB437" s="70">
        <v>437</v>
      </c>
      <c r="AC437"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7" s="71"/>
      <c r="AE437" s="77">
        <v>1812</v>
      </c>
      <c r="AF437" s="77">
        <v>481</v>
      </c>
      <c r="AG437" s="77">
        <v>24701</v>
      </c>
      <c r="AH437" s="77">
        <v>40252</v>
      </c>
      <c r="AI437" s="77"/>
      <c r="AJ437" s="77" t="s">
        <v>2683</v>
      </c>
      <c r="AK437" s="77" t="s">
        <v>2852</v>
      </c>
      <c r="AL437" s="82" t="s">
        <v>3046</v>
      </c>
      <c r="AM437" s="77"/>
      <c r="AN437" s="79">
        <v>40896.77226851852</v>
      </c>
      <c r="AO437" s="77" t="s">
        <v>3485</v>
      </c>
      <c r="AP437" s="82" t="s">
        <v>3920</v>
      </c>
      <c r="AQ437" s="77" t="s">
        <v>66</v>
      </c>
      <c r="AR437" s="48"/>
      <c r="AS437" s="48"/>
      <c r="AT437" s="48"/>
      <c r="AU437" s="48"/>
      <c r="AV437" s="48"/>
      <c r="AW437" s="48"/>
      <c r="AX437" s="103" t="s">
        <v>4702</v>
      </c>
      <c r="AY437" s="103" t="s">
        <v>4702</v>
      </c>
      <c r="AZ437" s="103" t="s">
        <v>4855</v>
      </c>
      <c r="BA437" s="103" t="s">
        <v>4855</v>
      </c>
      <c r="BB437" s="2"/>
      <c r="BC437" s="3"/>
      <c r="BD437" s="3"/>
      <c r="BE437" s="3"/>
      <c r="BF437" s="3"/>
    </row>
    <row r="438" spans="1:58" ht="34.05" customHeight="1">
      <c r="A438" s="63" t="s">
        <v>520</v>
      </c>
      <c r="C438" s="64"/>
      <c r="D438" s="64"/>
      <c r="E438" s="65"/>
      <c r="F438" s="67"/>
      <c r="G438" s="99" t="s">
        <v>3476</v>
      </c>
      <c r="H438" s="64"/>
      <c r="I438" s="68"/>
      <c r="J438" s="69"/>
      <c r="K438" s="69"/>
      <c r="L438" s="68" t="s">
        <v>4365</v>
      </c>
      <c r="M438" s="72"/>
      <c r="N438" s="73">
        <v>5498.5634765625</v>
      </c>
      <c r="O438" s="73">
        <v>4711.3369140625</v>
      </c>
      <c r="P438" s="74"/>
      <c r="Q438" s="75"/>
      <c r="R438" s="75"/>
      <c r="S438" s="85"/>
      <c r="T438" s="48">
        <v>0</v>
      </c>
      <c r="U438" s="48">
        <v>3</v>
      </c>
      <c r="V438" s="49">
        <v>6</v>
      </c>
      <c r="W438" s="49">
        <v>0.333333</v>
      </c>
      <c r="X438" s="49">
        <v>0</v>
      </c>
      <c r="Y438" s="49">
        <v>1.918917</v>
      </c>
      <c r="Z438" s="49">
        <v>0</v>
      </c>
      <c r="AA438" s="49">
        <v>0</v>
      </c>
      <c r="AB438" s="70">
        <v>438</v>
      </c>
      <c r="AC438"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8" s="71"/>
      <c r="AE438" s="77">
        <v>1074</v>
      </c>
      <c r="AF438" s="77">
        <v>587</v>
      </c>
      <c r="AG438" s="77">
        <v>17786</v>
      </c>
      <c r="AH438" s="77">
        <v>18901</v>
      </c>
      <c r="AI438" s="77"/>
      <c r="AJ438" s="77" t="s">
        <v>2684</v>
      </c>
      <c r="AK438" s="77"/>
      <c r="AL438" s="77"/>
      <c r="AM438" s="77"/>
      <c r="AN438" s="79">
        <v>40032.545648148145</v>
      </c>
      <c r="AO438" s="77" t="s">
        <v>3485</v>
      </c>
      <c r="AP438" s="82" t="s">
        <v>3921</v>
      </c>
      <c r="AQ438" s="77" t="s">
        <v>66</v>
      </c>
      <c r="AR438" s="48"/>
      <c r="AS438" s="48"/>
      <c r="AT438" s="48"/>
      <c r="AU438" s="48"/>
      <c r="AV438" s="48"/>
      <c r="AW438" s="48"/>
      <c r="AX438" s="103" t="s">
        <v>4703</v>
      </c>
      <c r="AY438" s="103" t="s">
        <v>4703</v>
      </c>
      <c r="AZ438" s="103" t="s">
        <v>4954</v>
      </c>
      <c r="BA438" s="103" t="s">
        <v>4954</v>
      </c>
      <c r="BB438" s="2"/>
      <c r="BC438" s="3"/>
      <c r="BD438" s="3"/>
      <c r="BE438" s="3"/>
      <c r="BF438" s="3"/>
    </row>
    <row r="439" spans="1:58" ht="34.05" customHeight="1">
      <c r="A439" s="63" t="s">
        <v>626</v>
      </c>
      <c r="C439" s="64"/>
      <c r="D439" s="64"/>
      <c r="E439" s="65"/>
      <c r="F439" s="67"/>
      <c r="G439" s="99" t="s">
        <v>3477</v>
      </c>
      <c r="H439" s="64"/>
      <c r="I439" s="68"/>
      <c r="J439" s="69"/>
      <c r="K439" s="69"/>
      <c r="L439" s="68" t="s">
        <v>4366</v>
      </c>
      <c r="M439" s="72"/>
      <c r="N439" s="73">
        <v>5440.2470703125</v>
      </c>
      <c r="O439" s="73">
        <v>5226.75</v>
      </c>
      <c r="P439" s="74"/>
      <c r="Q439" s="75"/>
      <c r="R439" s="75"/>
      <c r="S439" s="85"/>
      <c r="T439" s="48">
        <v>1</v>
      </c>
      <c r="U439" s="48">
        <v>0</v>
      </c>
      <c r="V439" s="49">
        <v>0</v>
      </c>
      <c r="W439" s="49">
        <v>0.2</v>
      </c>
      <c r="X439" s="49">
        <v>0</v>
      </c>
      <c r="Y439" s="49">
        <v>0.693693</v>
      </c>
      <c r="Z439" s="49">
        <v>0</v>
      </c>
      <c r="AA439" s="49">
        <v>0</v>
      </c>
      <c r="AB439" s="70">
        <v>439</v>
      </c>
      <c r="AC439"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39" s="71"/>
      <c r="AE439" s="77">
        <v>165</v>
      </c>
      <c r="AF439" s="77">
        <v>10859</v>
      </c>
      <c r="AG439" s="77">
        <v>1713</v>
      </c>
      <c r="AH439" s="77">
        <v>1851</v>
      </c>
      <c r="AI439" s="77"/>
      <c r="AJ439" s="77" t="s">
        <v>2685</v>
      </c>
      <c r="AK439" s="77" t="s">
        <v>2853</v>
      </c>
      <c r="AL439" s="82" t="s">
        <v>3047</v>
      </c>
      <c r="AM439" s="77"/>
      <c r="AN439" s="79">
        <v>42968.71136574074</v>
      </c>
      <c r="AO439" s="77" t="s">
        <v>3485</v>
      </c>
      <c r="AP439" s="82" t="s">
        <v>3922</v>
      </c>
      <c r="AQ439" s="77" t="s">
        <v>65</v>
      </c>
      <c r="AR439" s="48"/>
      <c r="AS439" s="48"/>
      <c r="AT439" s="48"/>
      <c r="AU439" s="48"/>
      <c r="AV439" s="48"/>
      <c r="AW439" s="48"/>
      <c r="AX439" s="48"/>
      <c r="AY439" s="48"/>
      <c r="AZ439" s="48"/>
      <c r="BA439" s="48"/>
      <c r="BB439" s="2"/>
      <c r="BC439" s="3"/>
      <c r="BD439" s="3"/>
      <c r="BE439" s="3"/>
      <c r="BF439" s="3"/>
    </row>
    <row r="440" spans="1:58" ht="34.05" customHeight="1">
      <c r="A440" s="63" t="s">
        <v>627</v>
      </c>
      <c r="C440" s="64"/>
      <c r="D440" s="64"/>
      <c r="E440" s="65"/>
      <c r="F440" s="67"/>
      <c r="G440" s="99" t="s">
        <v>3478</v>
      </c>
      <c r="H440" s="64"/>
      <c r="I440" s="68"/>
      <c r="J440" s="69"/>
      <c r="K440" s="69"/>
      <c r="L440" s="68" t="s">
        <v>4367</v>
      </c>
      <c r="M440" s="72"/>
      <c r="N440" s="73">
        <v>5832.75</v>
      </c>
      <c r="O440" s="73">
        <v>4527.53369140625</v>
      </c>
      <c r="P440" s="74"/>
      <c r="Q440" s="75"/>
      <c r="R440" s="75"/>
      <c r="S440" s="85"/>
      <c r="T440" s="48">
        <v>1</v>
      </c>
      <c r="U440" s="48">
        <v>0</v>
      </c>
      <c r="V440" s="49">
        <v>0</v>
      </c>
      <c r="W440" s="49">
        <v>0.2</v>
      </c>
      <c r="X440" s="49">
        <v>0</v>
      </c>
      <c r="Y440" s="49">
        <v>0.693693</v>
      </c>
      <c r="Z440" s="49">
        <v>0</v>
      </c>
      <c r="AA440" s="49">
        <v>0</v>
      </c>
      <c r="AB440" s="70">
        <v>440</v>
      </c>
      <c r="AC440"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0" s="71"/>
      <c r="AE440" s="77">
        <v>608</v>
      </c>
      <c r="AF440" s="77">
        <v>1097</v>
      </c>
      <c r="AG440" s="77">
        <v>19712</v>
      </c>
      <c r="AH440" s="77">
        <v>87411</v>
      </c>
      <c r="AI440" s="77"/>
      <c r="AJ440" s="77" t="s">
        <v>2686</v>
      </c>
      <c r="AK440" s="77" t="s">
        <v>2854</v>
      </c>
      <c r="AL440" s="82" t="s">
        <v>3048</v>
      </c>
      <c r="AM440" s="77"/>
      <c r="AN440" s="79">
        <v>41633.54387731481</v>
      </c>
      <c r="AO440" s="77" t="s">
        <v>3485</v>
      </c>
      <c r="AP440" s="82" t="s">
        <v>3923</v>
      </c>
      <c r="AQ440" s="77" t="s">
        <v>65</v>
      </c>
      <c r="AR440" s="48"/>
      <c r="AS440" s="48"/>
      <c r="AT440" s="48"/>
      <c r="AU440" s="48"/>
      <c r="AV440" s="48"/>
      <c r="AW440" s="48"/>
      <c r="AX440" s="48"/>
      <c r="AY440" s="48"/>
      <c r="AZ440" s="48"/>
      <c r="BA440" s="48"/>
      <c r="BB440" s="2"/>
      <c r="BC440" s="3"/>
      <c r="BD440" s="3"/>
      <c r="BE440" s="3"/>
      <c r="BF440" s="3"/>
    </row>
    <row r="441" spans="1:58" ht="34.05" customHeight="1">
      <c r="A441" s="63" t="s">
        <v>628</v>
      </c>
      <c r="C441" s="64"/>
      <c r="D441" s="64"/>
      <c r="E441" s="65"/>
      <c r="F441" s="67"/>
      <c r="G441" s="99" t="s">
        <v>3479</v>
      </c>
      <c r="H441" s="64"/>
      <c r="I441" s="68"/>
      <c r="J441" s="69"/>
      <c r="K441" s="69"/>
      <c r="L441" s="68" t="s">
        <v>4368</v>
      </c>
      <c r="M441" s="72"/>
      <c r="N441" s="73">
        <v>5222.69189453125</v>
      </c>
      <c r="O441" s="73">
        <v>4379.72705078125</v>
      </c>
      <c r="P441" s="74"/>
      <c r="Q441" s="75"/>
      <c r="R441" s="75"/>
      <c r="S441" s="85"/>
      <c r="T441" s="48">
        <v>1</v>
      </c>
      <c r="U441" s="48">
        <v>0</v>
      </c>
      <c r="V441" s="49">
        <v>0</v>
      </c>
      <c r="W441" s="49">
        <v>0.2</v>
      </c>
      <c r="X441" s="49">
        <v>0</v>
      </c>
      <c r="Y441" s="49">
        <v>0.693693</v>
      </c>
      <c r="Z441" s="49">
        <v>0</v>
      </c>
      <c r="AA441" s="49">
        <v>0</v>
      </c>
      <c r="AB441" s="70">
        <v>441</v>
      </c>
      <c r="AC441"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1" s="71"/>
      <c r="AE441" s="77">
        <v>238</v>
      </c>
      <c r="AF441" s="77">
        <v>282</v>
      </c>
      <c r="AG441" s="77">
        <v>9463</v>
      </c>
      <c r="AH441" s="77">
        <v>16426</v>
      </c>
      <c r="AI441" s="77"/>
      <c r="AJ441" s="77" t="s">
        <v>2687</v>
      </c>
      <c r="AK441" s="77"/>
      <c r="AL441" s="77"/>
      <c r="AM441" s="77"/>
      <c r="AN441" s="79">
        <v>41691.41740740741</v>
      </c>
      <c r="AO441" s="77" t="s">
        <v>3485</v>
      </c>
      <c r="AP441" s="82" t="s">
        <v>3924</v>
      </c>
      <c r="AQ441" s="77" t="s">
        <v>65</v>
      </c>
      <c r="AR441" s="48"/>
      <c r="AS441" s="48"/>
      <c r="AT441" s="48"/>
      <c r="AU441" s="48"/>
      <c r="AV441" s="48"/>
      <c r="AW441" s="48"/>
      <c r="AX441" s="48"/>
      <c r="AY441" s="48"/>
      <c r="AZ441" s="48"/>
      <c r="BA441" s="48"/>
      <c r="BB441" s="2"/>
      <c r="BC441" s="3"/>
      <c r="BD441" s="3"/>
      <c r="BE441" s="3"/>
      <c r="BF441" s="3"/>
    </row>
    <row r="442" spans="1:58" ht="34.05" customHeight="1">
      <c r="A442" s="63" t="s">
        <v>521</v>
      </c>
      <c r="C442" s="64"/>
      <c r="D442" s="64"/>
      <c r="E442" s="65"/>
      <c r="F442" s="67"/>
      <c r="G442" s="99" t="s">
        <v>3480</v>
      </c>
      <c r="H442" s="64"/>
      <c r="I442" s="68"/>
      <c r="J442" s="69"/>
      <c r="K442" s="69"/>
      <c r="L442" s="68" t="s">
        <v>4369</v>
      </c>
      <c r="M442" s="72"/>
      <c r="N442" s="73">
        <v>9374.0625</v>
      </c>
      <c r="O442" s="73">
        <v>1910.9659423828125</v>
      </c>
      <c r="P442" s="74"/>
      <c r="Q442" s="75"/>
      <c r="R442" s="75"/>
      <c r="S442" s="85"/>
      <c r="T442" s="48">
        <v>1</v>
      </c>
      <c r="U442" s="48">
        <v>1</v>
      </c>
      <c r="V442" s="49">
        <v>0</v>
      </c>
      <c r="W442" s="49">
        <v>0</v>
      </c>
      <c r="X442" s="49">
        <v>0</v>
      </c>
      <c r="Y442" s="49">
        <v>0.999999</v>
      </c>
      <c r="Z442" s="49">
        <v>0</v>
      </c>
      <c r="AA442" s="49" t="s">
        <v>4380</v>
      </c>
      <c r="AB442" s="70">
        <v>442</v>
      </c>
      <c r="AC442"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2" s="71"/>
      <c r="AE442" s="77">
        <v>34</v>
      </c>
      <c r="AF442" s="77">
        <v>118</v>
      </c>
      <c r="AG442" s="77">
        <v>40</v>
      </c>
      <c r="AH442" s="77">
        <v>48</v>
      </c>
      <c r="AI442" s="77"/>
      <c r="AJ442" s="77" t="s">
        <v>2688</v>
      </c>
      <c r="AK442" s="77" t="s">
        <v>2772</v>
      </c>
      <c r="AL442" s="82" t="s">
        <v>3049</v>
      </c>
      <c r="AM442" s="77"/>
      <c r="AN442" s="79">
        <v>44270.38444444445</v>
      </c>
      <c r="AO442" s="77" t="s">
        <v>3485</v>
      </c>
      <c r="AP442" s="82" t="s">
        <v>3925</v>
      </c>
      <c r="AQ442" s="77" t="s">
        <v>66</v>
      </c>
      <c r="AR442" s="48" t="s">
        <v>1167</v>
      </c>
      <c r="AS442" s="48" t="s">
        <v>1167</v>
      </c>
      <c r="AT442" s="48" t="s">
        <v>1169</v>
      </c>
      <c r="AU442" s="48" t="s">
        <v>1169</v>
      </c>
      <c r="AV442" s="48" t="s">
        <v>1225</v>
      </c>
      <c r="AW442" s="48" t="s">
        <v>1225</v>
      </c>
      <c r="AX442" s="103" t="s">
        <v>4704</v>
      </c>
      <c r="AY442" s="103" t="s">
        <v>4704</v>
      </c>
      <c r="AZ442" s="103" t="s">
        <v>4955</v>
      </c>
      <c r="BA442" s="103" t="s">
        <v>4955</v>
      </c>
      <c r="BB442" s="2"/>
      <c r="BC442" s="3"/>
      <c r="BD442" s="3"/>
      <c r="BE442" s="3"/>
      <c r="BF442" s="3"/>
    </row>
    <row r="443" spans="1:58" ht="34.05" customHeight="1">
      <c r="A443" s="63" t="s">
        <v>522</v>
      </c>
      <c r="C443" s="64"/>
      <c r="D443" s="64"/>
      <c r="E443" s="65"/>
      <c r="F443" s="67"/>
      <c r="G443" s="99" t="s">
        <v>3481</v>
      </c>
      <c r="H443" s="64"/>
      <c r="I443" s="68"/>
      <c r="J443" s="69"/>
      <c r="K443" s="69"/>
      <c r="L443" s="68" t="s">
        <v>4370</v>
      </c>
      <c r="M443" s="72"/>
      <c r="N443" s="73">
        <v>5555.25390625</v>
      </c>
      <c r="O443" s="73">
        <v>3264.136474609375</v>
      </c>
      <c r="P443" s="74"/>
      <c r="Q443" s="75"/>
      <c r="R443" s="75"/>
      <c r="S443" s="85"/>
      <c r="T443" s="48">
        <v>0</v>
      </c>
      <c r="U443" s="48">
        <v>3</v>
      </c>
      <c r="V443" s="49">
        <v>6</v>
      </c>
      <c r="W443" s="49">
        <v>0.333333</v>
      </c>
      <c r="X443" s="49">
        <v>0</v>
      </c>
      <c r="Y443" s="49">
        <v>1.918917</v>
      </c>
      <c r="Z443" s="49">
        <v>0</v>
      </c>
      <c r="AA443" s="49">
        <v>0</v>
      </c>
      <c r="AB443" s="70">
        <v>443</v>
      </c>
      <c r="AC443"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3" s="71"/>
      <c r="AE443" s="77">
        <v>1</v>
      </c>
      <c r="AF443" s="77">
        <v>2</v>
      </c>
      <c r="AG443" s="77">
        <v>626</v>
      </c>
      <c r="AH443" s="77">
        <v>11</v>
      </c>
      <c r="AI443" s="77"/>
      <c r="AJ443" s="77"/>
      <c r="AK443" s="77"/>
      <c r="AL443" s="77"/>
      <c r="AM443" s="77"/>
      <c r="AN443" s="79">
        <v>40828.57434027778</v>
      </c>
      <c r="AO443" s="77" t="s">
        <v>3485</v>
      </c>
      <c r="AP443" s="82" t="s">
        <v>3926</v>
      </c>
      <c r="AQ443" s="77" t="s">
        <v>66</v>
      </c>
      <c r="AR443" s="48" t="s">
        <v>1168</v>
      </c>
      <c r="AS443" s="48" t="s">
        <v>1168</v>
      </c>
      <c r="AT443" s="48" t="s">
        <v>1169</v>
      </c>
      <c r="AU443" s="48" t="s">
        <v>1169</v>
      </c>
      <c r="AV443" s="48"/>
      <c r="AW443" s="48"/>
      <c r="AX443" s="103" t="s">
        <v>4705</v>
      </c>
      <c r="AY443" s="103" t="s">
        <v>4705</v>
      </c>
      <c r="AZ443" s="103" t="s">
        <v>4956</v>
      </c>
      <c r="BA443" s="103" t="s">
        <v>4956</v>
      </c>
      <c r="BB443" s="2"/>
      <c r="BC443" s="3"/>
      <c r="BD443" s="3"/>
      <c r="BE443" s="3"/>
      <c r="BF443" s="3"/>
    </row>
    <row r="444" spans="1:58" ht="34.05" customHeight="1">
      <c r="A444" s="63" t="s">
        <v>629</v>
      </c>
      <c r="C444" s="64"/>
      <c r="D444" s="64"/>
      <c r="E444" s="65"/>
      <c r="F444" s="67"/>
      <c r="G444" s="99" t="s">
        <v>3482</v>
      </c>
      <c r="H444" s="64"/>
      <c r="I444" s="68"/>
      <c r="J444" s="69"/>
      <c r="K444" s="69"/>
      <c r="L444" s="68" t="s">
        <v>4371</v>
      </c>
      <c r="M444" s="72"/>
      <c r="N444" s="73">
        <v>5421.96435546875</v>
      </c>
      <c r="O444" s="73">
        <v>3712.34619140625</v>
      </c>
      <c r="P444" s="74"/>
      <c r="Q444" s="75"/>
      <c r="R444" s="75"/>
      <c r="S444" s="85"/>
      <c r="T444" s="48">
        <v>1</v>
      </c>
      <c r="U444" s="48">
        <v>0</v>
      </c>
      <c r="V444" s="49">
        <v>0</v>
      </c>
      <c r="W444" s="49">
        <v>0.2</v>
      </c>
      <c r="X444" s="49">
        <v>0</v>
      </c>
      <c r="Y444" s="49">
        <v>0.693693</v>
      </c>
      <c r="Z444" s="49">
        <v>0</v>
      </c>
      <c r="AA444" s="49">
        <v>0</v>
      </c>
      <c r="AB444" s="70">
        <v>444</v>
      </c>
      <c r="AC444"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4" s="71"/>
      <c r="AE444" s="77">
        <v>179</v>
      </c>
      <c r="AF444" s="77">
        <v>463</v>
      </c>
      <c r="AG444" s="77">
        <v>6473</v>
      </c>
      <c r="AH444" s="77">
        <v>2298</v>
      </c>
      <c r="AI444" s="77"/>
      <c r="AJ444" s="77" t="s">
        <v>2689</v>
      </c>
      <c r="AK444" s="77" t="s">
        <v>2691</v>
      </c>
      <c r="AL444" s="77"/>
      <c r="AM444" s="77"/>
      <c r="AN444" s="79">
        <v>42745.365</v>
      </c>
      <c r="AO444" s="77" t="s">
        <v>3485</v>
      </c>
      <c r="AP444" s="82" t="s">
        <v>3927</v>
      </c>
      <c r="AQ444" s="77" t="s">
        <v>65</v>
      </c>
      <c r="AR444" s="48"/>
      <c r="AS444" s="48"/>
      <c r="AT444" s="48"/>
      <c r="AU444" s="48"/>
      <c r="AV444" s="48"/>
      <c r="AW444" s="48"/>
      <c r="AX444" s="48"/>
      <c r="AY444" s="48"/>
      <c r="AZ444" s="48"/>
      <c r="BA444" s="48"/>
      <c r="BB444" s="2"/>
      <c r="BC444" s="3"/>
      <c r="BD444" s="3"/>
      <c r="BE444" s="3"/>
      <c r="BF444" s="3"/>
    </row>
    <row r="445" spans="1:58" ht="34.05" customHeight="1">
      <c r="A445" s="63" t="s">
        <v>630</v>
      </c>
      <c r="C445" s="64"/>
      <c r="D445" s="64"/>
      <c r="E445" s="65"/>
      <c r="F445" s="67"/>
      <c r="G445" s="99" t="s">
        <v>3483</v>
      </c>
      <c r="H445" s="64"/>
      <c r="I445" s="68"/>
      <c r="J445" s="69"/>
      <c r="K445" s="69"/>
      <c r="L445" s="68" t="s">
        <v>4372</v>
      </c>
      <c r="M445" s="72"/>
      <c r="N445" s="73">
        <v>5222.69189453125</v>
      </c>
      <c r="O445" s="73">
        <v>4131.818359375</v>
      </c>
      <c r="P445" s="74"/>
      <c r="Q445" s="75"/>
      <c r="R445" s="75"/>
      <c r="S445" s="85"/>
      <c r="T445" s="48">
        <v>1</v>
      </c>
      <c r="U445" s="48">
        <v>0</v>
      </c>
      <c r="V445" s="49">
        <v>0</v>
      </c>
      <c r="W445" s="49">
        <v>0.2</v>
      </c>
      <c r="X445" s="49">
        <v>0</v>
      </c>
      <c r="Y445" s="49">
        <v>0.693693</v>
      </c>
      <c r="Z445" s="49">
        <v>0</v>
      </c>
      <c r="AA445" s="49">
        <v>0</v>
      </c>
      <c r="AB445" s="70">
        <v>445</v>
      </c>
      <c r="AC445" s="70"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5" s="71"/>
      <c r="AE445" s="77">
        <v>3773</v>
      </c>
      <c r="AF445" s="77">
        <v>2487</v>
      </c>
      <c r="AG445" s="77">
        <v>6925</v>
      </c>
      <c r="AH445" s="77">
        <v>7756</v>
      </c>
      <c r="AI445" s="77"/>
      <c r="AJ445" s="77" t="s">
        <v>2690</v>
      </c>
      <c r="AK445" s="77" t="s">
        <v>2855</v>
      </c>
      <c r="AL445" s="82" t="s">
        <v>3050</v>
      </c>
      <c r="AM445" s="77"/>
      <c r="AN445" s="79">
        <v>40920.05961805556</v>
      </c>
      <c r="AO445" s="77" t="s">
        <v>3485</v>
      </c>
      <c r="AP445" s="82" t="s">
        <v>3928</v>
      </c>
      <c r="AQ445" s="77" t="s">
        <v>65</v>
      </c>
      <c r="AR445" s="48"/>
      <c r="AS445" s="48"/>
      <c r="AT445" s="48"/>
      <c r="AU445" s="48"/>
      <c r="AV445" s="48"/>
      <c r="AW445" s="48"/>
      <c r="AX445" s="48"/>
      <c r="AY445" s="48"/>
      <c r="AZ445" s="48"/>
      <c r="BA445" s="48"/>
      <c r="BB445" s="2"/>
      <c r="BC445" s="3"/>
      <c r="BD445" s="3"/>
      <c r="BE445" s="3"/>
      <c r="BF445" s="3"/>
    </row>
    <row r="446" spans="1:58" ht="34.05" customHeight="1">
      <c r="A446" s="86" t="s">
        <v>631</v>
      </c>
      <c r="C446" s="87"/>
      <c r="D446" s="87"/>
      <c r="E446" s="88"/>
      <c r="F446" s="89"/>
      <c r="G446" s="100" t="s">
        <v>3484</v>
      </c>
      <c r="H446" s="87"/>
      <c r="I446" s="90"/>
      <c r="J446" s="91"/>
      <c r="K446" s="91"/>
      <c r="L446" s="90" t="s">
        <v>4373</v>
      </c>
      <c r="M446" s="92"/>
      <c r="N446" s="93">
        <v>5832.75</v>
      </c>
      <c r="O446" s="93">
        <v>3553.72802734375</v>
      </c>
      <c r="P446" s="94"/>
      <c r="Q446" s="95"/>
      <c r="R446" s="95"/>
      <c r="S446" s="96"/>
      <c r="T446" s="48">
        <v>1</v>
      </c>
      <c r="U446" s="48">
        <v>0</v>
      </c>
      <c r="V446" s="49">
        <v>0</v>
      </c>
      <c r="W446" s="49">
        <v>0.2</v>
      </c>
      <c r="X446" s="49">
        <v>0</v>
      </c>
      <c r="Y446" s="49">
        <v>0.693693</v>
      </c>
      <c r="Z446" s="49">
        <v>0</v>
      </c>
      <c r="AA446" s="49">
        <v>0</v>
      </c>
      <c r="AB446" s="97">
        <v>446</v>
      </c>
      <c r="AC446" s="97" t="b">
        <f>IF(AND(OR(NOT(ISNUMBER(Vertices[[#This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Row],[In-Degree]]&gt;=Misc!$O$11),OR(NOT(ISNUMBER(Vertices[[#This Row],[In-Degree]])),Vertices[[#This Row],[In-Degree]]&lt;=Misc!$P$11),OR(NOT(ISNUMBER(Vertices[[#This Row],[Out-Degree]])),Vertices[[#This Row],[Out-Degree]]&gt;=Misc!$O$12),OR(NOT(ISNUMBER(Vertices[[#This Row],[Out-Degree]])),Vertices[[#This Row],[Out-Degree]]&lt;=Misc!$P$12),OR(NOT(ISNUMBER(Vertices[[#This Row],[Betweenness Centrality]])),Vertices[[#This Row],[Betweenness Centrality]]&gt;=Misc!$O$13),OR(NOT(ISNUMBER(Vertices[[#This Row],[Betweenness Centrality]])),Vertices[[#This Row],[Betweenness Centrality]]&lt;=Misc!$P$13),OR(NOT(ISNUMBER(Vertices[[#This Row],[Closeness Centrality]])),Vertices[[#This Row],[Closeness Centrality]]&gt;=Misc!$O$14),OR(NOT(ISNUMBER(Vertices[[#This Row],[Closeness Centrality]])),Vertices[[#This Row],[Closeness Centrality]]&lt;=Misc!$P$14),OR(NOT(ISNUMBER(Vertices[[#This Row],[Eigenvector Centrality]])),Vertices[[#This Row],[Eigenvector Centrality]]&gt;=Misc!$O$15),OR(NOT(ISNUMBER(Vertices[[#This Row],[Eigenvector Centrality]])),Vertices[[#This Row],[Eigenvector Centrality]]&lt;=Misc!$P$15),OR(NOT(ISNUMBER(Vertices[[#This Row],[PageRank]])),Vertices[[#This Row],[PageRank]]&gt;=Misc!$O$16),OR(NOT(ISNUMBER(Vertices[[#This Row],[PageRank]])),Vertices[[#This Row],[PageRank]]&lt;=Misc!$P$16),OR(NOT(ISNUMBER(Vertices[[#This Row],[Clustering Coefficient]])),Vertices[[#This Row],[Clustering Coefficient]]&gt;=Misc!$O$17),OR(NOT(ISNUMBER(Vertices[[#This Row],[Clustering Coefficient]])),Vertices[[#This Row],[Clustering Coefficient]]&lt;=Misc!$P$17),OR(NOT(ISNUMBER(Vertices[[#This Row],[Reciprocated Vertex Pair Ratio]])),Vertices[[#This Row],[Reciprocated Vertex Pair Ratio]]&gt;=Misc!$O$18),OR(NOT(ISNUMBER(Vertices[[#This Row],[Reciprocated Vertex Pair Ratio]])),Vertices[[#This Row],[Reciprocated Vertex Pair Ratio]]&lt;=Misc!$P$18),OR(NOT(ISNUMBER(Vertices[[#This Row],[Followed]])),Vertices[[#This Row],[Followed]]&gt;=Misc!$O$6),OR(NOT(ISNUMBER(Vertices[[#This Row],[Followed]])),Vertices[[#This Row],[Followed]]&lt;=Misc!$P$6),OR(NOT(ISNUMBER(Vertices[[#This Row],[Followers]])),Vertices[[#This Row],[Followers]]&gt;=Misc!$O$7),OR(NOT(ISNUMBER(Vertices[[#This Row],[Followers]])),Vertices[[#This Row],[Followers]]&lt;=Misc!$P$7),OR(NOT(ISNUMBER(Vertices[[#This Row],[Tweets]])),Vertices[[#This Row],[Tweets]]&gt;=Misc!$O$8),OR(NOT(ISNUMBER(Vertices[[#This Row],[Tweets]])),Vertices[[#This Row],[Tweets]]&lt;=Misc!$P$8),OR(NOT(ISNUMBER(Vertices[[#This Row],[Favorites]])),Vertices[[#This Row],[Favorites]]&gt;=Misc!$O$9),OR(NOT(ISNUMBER(Vertices[[#This Row],[Favorites]])),Vertices[[#This Row],[Favorites]]&lt;=Misc!$P$9),OR(NOT(ISNUMBER(Vertices[[#This Row],[Joined Twitter Date (UTC)]])),Vertices[[#This Row],[Joined Twitter Date (UTC)]]&gt;=Misc!$O$10),OR(NOT(ISNUMBER(Vertices[[#This Row],[Joined Twitter Date (UTC)]])),Vertices[[#This Row],[Joined Twitter Date (UTC)]]&lt;=Misc!$P$10),TRUE),TRUE,FALSE)</f>
        <v>1</v>
      </c>
      <c r="AD446" s="98"/>
      <c r="AE446" s="77">
        <v>188</v>
      </c>
      <c r="AF446" s="77">
        <v>39</v>
      </c>
      <c r="AG446" s="77">
        <v>431</v>
      </c>
      <c r="AH446" s="77">
        <v>1216</v>
      </c>
      <c r="AI446" s="77"/>
      <c r="AJ446" s="77"/>
      <c r="AK446" s="77" t="s">
        <v>2819</v>
      </c>
      <c r="AL446" s="77"/>
      <c r="AM446" s="77"/>
      <c r="AN446" s="79">
        <v>43867.31155092592</v>
      </c>
      <c r="AO446" s="77" t="s">
        <v>3485</v>
      </c>
      <c r="AP446" s="82" t="s">
        <v>3929</v>
      </c>
      <c r="AQ446" s="77" t="s">
        <v>65</v>
      </c>
      <c r="AR446" s="48"/>
      <c r="AS446" s="48"/>
      <c r="AT446" s="48"/>
      <c r="AU446" s="48"/>
      <c r="AV446" s="48"/>
      <c r="AW446" s="48"/>
      <c r="AX446" s="48"/>
      <c r="AY446" s="48"/>
      <c r="AZ446" s="48"/>
      <c r="BA446" s="48"/>
      <c r="BB446" s="2"/>
      <c r="BC446" s="3"/>
      <c r="BD446" s="3"/>
      <c r="BE446" s="3"/>
      <c r="BF4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4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46"/>
    <dataValidation allowBlank="1" showInputMessage="1" promptTitle="Vertex Tooltip" prompt="Enter optional text that will pop up when the mouse is hovered over the vertex." errorTitle="Invalid Vertex Image Key" sqref="L3:L4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I73:I446"/>
    <dataValidation allowBlank="1" showInputMessage="1" promptTitle="Vertex Label Fill Color" prompt="To select an optional fill color for the Label shape, right-click and select Select Color on the right-click menu." sqref="J3:J446"/>
    <dataValidation allowBlank="1" showInputMessage="1" promptTitle="Vertex Image File" prompt="Enter the path to an image file.  Hover over the column header for examples." errorTitle="Invalid Vertex Image Key" sqref="G3:G446"/>
    <dataValidation allowBlank="1" showInputMessage="1" promptTitle="Vertex Color" prompt="To select an optional vertex color, right-click and select Select Color on the right-click menu." sqref="C3:C446"/>
    <dataValidation allowBlank="1" showInputMessage="1" promptTitle="Vertex Opacity" prompt="Enter an optional vertex opacity between 0 (transparent) and 100 (opaque)." errorTitle="Invalid Vertex Opacity" error="The optional vertex opacity must be a whole number between 0 and 10." sqref="F3:F446"/>
    <dataValidation type="list" allowBlank="1" showInputMessage="1" showErrorMessage="1" promptTitle="Vertex Shape" prompt="Select an optional vertex shape." errorTitle="Invalid Vertex Shape" error="You have entered an invalid vertex shape.  Try selecting from the drop-down list instead." sqref="D3:D4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46">
      <formula1>ValidVertexLabelPositions</formula1>
    </dataValidation>
    <dataValidation allowBlank="1" showInputMessage="1" showErrorMessage="1" promptTitle="Vertex Name" prompt="Enter the name of the vertex." sqref="A3:A446 I33:I72"/>
  </dataValidations>
  <hyperlinks>
    <hyperlink ref="AL4" r:id="rId1" display="https://t.co/dbWC32eXQo"/>
    <hyperlink ref="AL5" r:id="rId2" display="https://t.co/HbvrtR6MiG"/>
    <hyperlink ref="AL6" r:id="rId3" display="https://t.co/xPW8EdHNrR"/>
    <hyperlink ref="AL7" r:id="rId4" display="https://t.co/tbSwHreubT"/>
    <hyperlink ref="AL8" r:id="rId5" display="https://t.co/0GEzSoozu2"/>
    <hyperlink ref="AL9" r:id="rId6" display="https://t.co/Qft7XQmPo2"/>
    <hyperlink ref="AL10" r:id="rId7" display="https://t.co/9Uj0p9Yrxi"/>
    <hyperlink ref="AL12" r:id="rId8" display="https://t.co/9izS7zCzy6"/>
    <hyperlink ref="AL13" r:id="rId9" display="https://t.co/wkPu2o0Hh3"/>
    <hyperlink ref="AL14" r:id="rId10" display="https://t.co/9UbZLbu2DE"/>
    <hyperlink ref="AL20" r:id="rId11" display="https://t.co/KpgPCfYKIh"/>
    <hyperlink ref="AL21" r:id="rId12" display="https://t.co/SXaqN1ek7w"/>
    <hyperlink ref="AL22" r:id="rId13" display="https://t.co/zd2VMt3gNl"/>
    <hyperlink ref="AL26" r:id="rId14" display="https://t.co/UBlElKOxcm"/>
    <hyperlink ref="AL28" r:id="rId15" display="https://t.co/Bvz7vc7m6a"/>
    <hyperlink ref="AL29" r:id="rId16" display="https://t.co/wsZPJJXpKX"/>
    <hyperlink ref="AL31" r:id="rId17" display="https://t.co/qkVaJFk2CG"/>
    <hyperlink ref="AL32" r:id="rId18" display="https://t.co/bwaEWKMxmG"/>
    <hyperlink ref="AL33" r:id="rId19" display="https://t.co/52luF7IUQB"/>
    <hyperlink ref="AL36" r:id="rId20" display="http://t.co/hDILlwoM83"/>
    <hyperlink ref="AL37" r:id="rId21" display="https://t.co/LZownBUHN9"/>
    <hyperlink ref="AL38" r:id="rId22" display="http://t.co/6MWPbdmKb1"/>
    <hyperlink ref="AL39" r:id="rId23" display="https://t.co/GogXKBXJS9"/>
    <hyperlink ref="AL40" r:id="rId24" display="https://t.co/AgeaLw3RT3"/>
    <hyperlink ref="AL41" r:id="rId25" display="https://t.co/wdiuLZILaF"/>
    <hyperlink ref="AL42" r:id="rId26" display="https://t.co/u23LbblrqW"/>
    <hyperlink ref="AL44" r:id="rId27" display="https://t.co/L768QGjEwj"/>
    <hyperlink ref="AL45" r:id="rId28" display="http://t.co/K6x1Zcva"/>
    <hyperlink ref="AL46" r:id="rId29" display="http://t.co/hpckz5zTgS"/>
    <hyperlink ref="AL47" r:id="rId30" display="https://t.co/hZP9x4oOJW"/>
    <hyperlink ref="AL48" r:id="rId31" display="https://t.co/ZZvifqF9wy"/>
    <hyperlink ref="AL50" r:id="rId32" display="https://t.co/tBwj0Xsc6F"/>
    <hyperlink ref="AL51" r:id="rId33" display="https://t.co/3Ev4WiMOSx"/>
    <hyperlink ref="AL52" r:id="rId34" display="https://t.co/RjXvk4E9rO"/>
    <hyperlink ref="AL54" r:id="rId35" display="https://t.co/ZzrHFojt7o"/>
    <hyperlink ref="AL57" r:id="rId36" display="http://t.co/fdOPMFtcAQ"/>
    <hyperlink ref="AL62" r:id="rId37" display="https://t.co/DjDKg0xIM9"/>
    <hyperlink ref="AL64" r:id="rId38" display="https://t.co/o9ikF48HVj"/>
    <hyperlink ref="AL65" r:id="rId39" display="https://t.co/ZbrqTSo2jB"/>
    <hyperlink ref="AL66" r:id="rId40" display="https://t.co/IJjLZyEmCR"/>
    <hyperlink ref="AL70" r:id="rId41" display="https://t.co/E7Z4qWbbqn"/>
    <hyperlink ref="AL71" r:id="rId42" display="https://t.co/EIGnjqJRdT"/>
    <hyperlink ref="AL72" r:id="rId43" display="https://t.co/lF98efouQw"/>
    <hyperlink ref="AL76" r:id="rId44" display="https://t.co/wjQVHwkbmX"/>
    <hyperlink ref="AL82" r:id="rId45" display="https://t.co/d7cDSYmdaP"/>
    <hyperlink ref="AL83" r:id="rId46" display="https://t.co/1CbHcuZlIP"/>
    <hyperlink ref="AL85" r:id="rId47" display="https://t.co/TeWnsnAC9X"/>
    <hyperlink ref="AL87" r:id="rId48" display="http://t.co/fryPpvkbt5"/>
    <hyperlink ref="AL88" r:id="rId49" display="http://t.co/rrDmM6eDtT"/>
    <hyperlink ref="AL89" r:id="rId50" display="https://t.co/lqxhewMMAH"/>
    <hyperlink ref="AL90" r:id="rId51" display="https://t.co/mdxe2oIQJJ"/>
    <hyperlink ref="AL91" r:id="rId52" display="https://t.co/rNxAiCy6lz"/>
    <hyperlink ref="AL93" r:id="rId53" display="http://t.co/xaslitiquW"/>
    <hyperlink ref="AL98" r:id="rId54" display="https://t.co/Dus2elkKWz"/>
    <hyperlink ref="AL100" r:id="rId55" display="https://t.co/Sbv3cqRLSX"/>
    <hyperlink ref="AL109" r:id="rId56" display="https://t.co/W1p7lLYVkW"/>
    <hyperlink ref="AL113" r:id="rId57" display="https://t.co/zZKu8ZpiZU"/>
    <hyperlink ref="AL115" r:id="rId58" display="https://t.co/5w32wxRdCQ"/>
    <hyperlink ref="AL116" r:id="rId59" display="https://t.co/ZzrHFojt7o"/>
    <hyperlink ref="AL120" r:id="rId60" display="https://t.co/QrIWTcCXXU"/>
    <hyperlink ref="AL122" r:id="rId61" display="https://t.co/FHS6DYRxlk"/>
    <hyperlink ref="AL126" r:id="rId62" display="https://t.co/bnqvFa6sMt"/>
    <hyperlink ref="AL130" r:id="rId63" display="https://t.co/iZVwadg6Aq"/>
    <hyperlink ref="AL131" r:id="rId64" display="https://t.co/DY80Nl2bc6"/>
    <hyperlink ref="AL133" r:id="rId65" display="https://t.co/13xVxMyeiR"/>
    <hyperlink ref="AL134" r:id="rId66" display="https://t.co/5IXOmqSMMK"/>
    <hyperlink ref="AL135" r:id="rId67" display="https://t.co/r60THLBRXl"/>
    <hyperlink ref="AL140" r:id="rId68" display="https://t.co/dEKYGonDuL"/>
    <hyperlink ref="AL141" r:id="rId69" display="https://t.co/Faryn1Uiqg"/>
    <hyperlink ref="AL146" r:id="rId70" display="https://t.co/elm9E0yeQn"/>
    <hyperlink ref="AL147" r:id="rId71" display="https://t.co/lmSj3eVpMG"/>
    <hyperlink ref="AL155" r:id="rId72" display="https://t.co/y0ynOtuSjN"/>
    <hyperlink ref="AL158" r:id="rId73" display="https://t.co/ZiN1qqLKwI"/>
    <hyperlink ref="AL159" r:id="rId74" display="https://t.co/SaQoAu2kTy"/>
    <hyperlink ref="AL160" r:id="rId75" display="https://t.co/Rvd4zTwjzj"/>
    <hyperlink ref="AL164" r:id="rId76" display="https://t.co/JYT0d0afYN"/>
    <hyperlink ref="AL168" r:id="rId77" display="http://t.co/lNHCIPfopB"/>
    <hyperlink ref="AL170" r:id="rId78" display="https://t.co/SxjrSAJV9E"/>
    <hyperlink ref="AL172" r:id="rId79" display="https://t.co/PK554zmyiQ"/>
    <hyperlink ref="AL174" r:id="rId80" display="https://t.co/oXwMKTJJF8"/>
    <hyperlink ref="AL175" r:id="rId81" display="https://t.co/9szGK6VPyp"/>
    <hyperlink ref="AL185" r:id="rId82" display="https://t.co/yzhy3mWjC2"/>
    <hyperlink ref="AL189" r:id="rId83" display="https://t.co/iT5qQWpqyh"/>
    <hyperlink ref="AL190" r:id="rId84" display="https://t.co/usj7BgXQ8J"/>
    <hyperlink ref="AL191" r:id="rId85" display="https://t.co/aGqtis0AF7"/>
    <hyperlink ref="AL194" r:id="rId86" display="https://t.co/rgdCf50VcU"/>
    <hyperlink ref="AL195" r:id="rId87" display="https://t.co/iyMqnvtBod"/>
    <hyperlink ref="AL196" r:id="rId88" display="https://t.co/1guotX1vZV"/>
    <hyperlink ref="AL203" r:id="rId89" display="https://t.co/LYIqwvshY0"/>
    <hyperlink ref="AL206" r:id="rId90" display="https://t.co/YdjHZzT31M"/>
    <hyperlink ref="AL208" r:id="rId91" display="https://t.co/1WiDeXdhpq"/>
    <hyperlink ref="AL209" r:id="rId92" display="https://t.co/jHUyMGRCoJ"/>
    <hyperlink ref="AL212" r:id="rId93" display="https://t.co/nXKJai4qac"/>
    <hyperlink ref="AL213" r:id="rId94" display="https://t.co/fEYpCyGKRT"/>
    <hyperlink ref="AL214" r:id="rId95" display="https://t.co/p05M8aKNZ4"/>
    <hyperlink ref="AL221" r:id="rId96" display="http://www.ordnungspolitik.ch/"/>
    <hyperlink ref="AL225" r:id="rId97" display="http://t.co/xkOdgNQwKa"/>
    <hyperlink ref="AL227" r:id="rId98" display="https://t.co/B8UnuLGHoI"/>
    <hyperlink ref="AL228" r:id="rId99" display="https://t.co/DWs8UMNTnZ"/>
    <hyperlink ref="AL229" r:id="rId100" display="https://t.co/eOFbT0sexN"/>
    <hyperlink ref="AL230" r:id="rId101" display="https://t.co/sNZ4PQpyF9"/>
    <hyperlink ref="AL233" r:id="rId102" display="https://t.co/izvWAmbnL8"/>
    <hyperlink ref="AL236" r:id="rId103" display="https://t.co/AC5nzUPlZy"/>
    <hyperlink ref="AL244" r:id="rId104" display="https://t.co/WfAvxwIoqp"/>
    <hyperlink ref="AL245" r:id="rId105" display="https://t.co/S4EjoIfTn8"/>
    <hyperlink ref="AL246" r:id="rId106" display="https://t.co/eHnSxNFfBt"/>
    <hyperlink ref="AL247" r:id="rId107" display="http://t.co/zdJ2kw0XO9"/>
    <hyperlink ref="AL248" r:id="rId108" display="https://t.co/ZqUGIuOyAs"/>
    <hyperlink ref="AL249" r:id="rId109" display="http://t.co/NtKqA4IAyF"/>
    <hyperlink ref="AL260" r:id="rId110" display="https://t.co/HpHXtMwG55"/>
    <hyperlink ref="AL264" r:id="rId111" display="https://t.co/IXufaexB3w"/>
    <hyperlink ref="AL266" r:id="rId112" display="http://t.co/Zh4TUO7Phf"/>
    <hyperlink ref="AL267" r:id="rId113" display="https://t.co/E1DV9M2Owm"/>
    <hyperlink ref="AL268" r:id="rId114" display="http://t.co/Dus2el39xZ"/>
    <hyperlink ref="AL269" r:id="rId115" display="https://t.co/YrLwASMWSb"/>
    <hyperlink ref="AL271" r:id="rId116" display="https://t.co/mrUfbnKdWs"/>
    <hyperlink ref="AL272" r:id="rId117" display="https://t.co/6etowKHeLa"/>
    <hyperlink ref="AL276" r:id="rId118" display="https://t.co/9NWFGtmgl8"/>
    <hyperlink ref="AL281" r:id="rId119" display="https://t.co/R9oIuOFr9C"/>
    <hyperlink ref="AL282" r:id="rId120" display="https://t.co/YY0FTdwu3Y"/>
    <hyperlink ref="AL283" r:id="rId121" display="https://t.co/ZDfFqNKSPm"/>
    <hyperlink ref="AL287" r:id="rId122" display="https://t.co/TBNRxw4HvH"/>
    <hyperlink ref="AL289" r:id="rId123" display="https://t.co/ferS0wZFuo"/>
    <hyperlink ref="AL291" r:id="rId124" display="https://t.co/gL603lWwuV"/>
    <hyperlink ref="AL292" r:id="rId125" display="https://t.co/tFoIRZlp92"/>
    <hyperlink ref="AL293" r:id="rId126" display="https://t.co/gqjB15fPgg"/>
    <hyperlink ref="AL296" r:id="rId127" display="https://t.co/NER7pN09sJ"/>
    <hyperlink ref="AL300" r:id="rId128" display="https://t.co/uUaxNylHEU"/>
    <hyperlink ref="AL302" r:id="rId129" display="https://t.co/IvtN2h98ky"/>
    <hyperlink ref="AL306" r:id="rId130" display="https://t.co/K8AkI93w31"/>
    <hyperlink ref="AL307" r:id="rId131" display="http://t.co/kZ5wqR2WP3"/>
    <hyperlink ref="AL308" r:id="rId132" display="https://t.co/xM8i1ex6re"/>
    <hyperlink ref="AL309" r:id="rId133" display="https://t.co/dpqXey3IAh"/>
    <hyperlink ref="AL312" r:id="rId134" display="https://t.co/cXOlexhC73"/>
    <hyperlink ref="AL315" r:id="rId135" display="https://t.co/q0pPyonvuF"/>
    <hyperlink ref="AL316" r:id="rId136" display="https://t.co/ikPajFwh9p"/>
    <hyperlink ref="AL317" r:id="rId137" display="https://t.co/jETzRW5SmL"/>
    <hyperlink ref="AL318" r:id="rId138" display="https://t.co/8h8D2bvM78"/>
    <hyperlink ref="AL319" r:id="rId139" display="https://t.co/rGrlttuZDa"/>
    <hyperlink ref="AL320" r:id="rId140" display="https://t.co/Q5h73qFU7b"/>
    <hyperlink ref="AL322" r:id="rId141" display="https://t.co/Kko1Z5TnqA"/>
    <hyperlink ref="AL323" r:id="rId142" display="https://t.co/W6KYsG9VBH"/>
    <hyperlink ref="AL327" r:id="rId143" display="https://t.co/cQlxdojkiC"/>
    <hyperlink ref="AL328" r:id="rId144" display="https://t.co/Uk4vapuhbw"/>
    <hyperlink ref="AL329" r:id="rId145" display="https://t.co/eoyRBcMVzW"/>
    <hyperlink ref="AL330" r:id="rId146" display="https://t.co/FTTZcB7p7a"/>
    <hyperlink ref="AL331" r:id="rId147" display="http://t.co/8GbUjBbVOO"/>
    <hyperlink ref="AL332" r:id="rId148" display="https://t.co/cQlxdojkiC"/>
    <hyperlink ref="AL333" r:id="rId149" display="https://t.co/PM2JxZDhOr"/>
    <hyperlink ref="AL335" r:id="rId150" display="https://t.co/6nFnKULCma"/>
    <hyperlink ref="AL337" r:id="rId151" display="http://t.co/ncB5sbZfSx"/>
    <hyperlink ref="AL341" r:id="rId152" display="https://t.co/StMZ4lUp4o"/>
    <hyperlink ref="AL342" r:id="rId153" display="https://t.co/ktxvwKlBCa"/>
    <hyperlink ref="AL343" r:id="rId154" display="https://t.co/UaqU3mxGtF"/>
    <hyperlink ref="AL344" r:id="rId155" display="https://t.co/nRhix4BVUU"/>
    <hyperlink ref="AL351" r:id="rId156" display="https://t.co/uaRgaCEiZL"/>
    <hyperlink ref="AL352" r:id="rId157" display="https://t.co/6BXjFa8kNZ"/>
    <hyperlink ref="AL359" r:id="rId158" display="https://t.co/nHvJlbCNLX"/>
    <hyperlink ref="AL362" r:id="rId159" display="https://t.co/Q39wtXB6m8"/>
    <hyperlink ref="AL363" r:id="rId160" display="https://t.co/IKFWe1MjdV"/>
    <hyperlink ref="AL368" r:id="rId161" display="https://t.co/4PglLTFoMw"/>
    <hyperlink ref="AL370" r:id="rId162" display="https://t.co/jAV4z5sECx"/>
    <hyperlink ref="AL372" r:id="rId163" display="https://t.co/uqyCujvdV3"/>
    <hyperlink ref="AL373" r:id="rId164" display="http://t.co/2JW7uMpx2W"/>
    <hyperlink ref="AL374" r:id="rId165" display="https://t.co/NCh5XPb3LV"/>
    <hyperlink ref="AL375" r:id="rId166" display="https://t.co/hpJndPaoWL"/>
    <hyperlink ref="AL376" r:id="rId167" display="https://t.co/eCiGudF2P1"/>
    <hyperlink ref="AL381" r:id="rId168" display="https://t.co/G6FKNafHQa"/>
    <hyperlink ref="AL382" r:id="rId169" display="https://t.co/83HBQxc9Ae"/>
    <hyperlink ref="AL383" r:id="rId170" display="https://t.co/esYYP1tHRt"/>
    <hyperlink ref="AL384" r:id="rId171" display="https://t.co/BnB6LYpuNQ"/>
    <hyperlink ref="AL389" r:id="rId172" display="https://t.co/Mma48Gyr23"/>
    <hyperlink ref="AL390" r:id="rId173" display="https://t.co/ykyoJKFS7N"/>
    <hyperlink ref="AL392" r:id="rId174" display="http://t.co/fql1SZrgte"/>
    <hyperlink ref="AL394" r:id="rId175" display="https://t.co/y4HM3qJog3"/>
    <hyperlink ref="AL395" r:id="rId176" display="https://t.co/Cb1GR8GBpz"/>
    <hyperlink ref="AL397" r:id="rId177" display="http://t.co/SJvw22Q38t"/>
    <hyperlink ref="AL400" r:id="rId178" display="http://t.co/wHR8Bw4dKb"/>
    <hyperlink ref="AL402" r:id="rId179" display="https://t.co/xBznNHYqTK"/>
    <hyperlink ref="AL403" r:id="rId180" display="http://t.co/1Cr30o6jJf"/>
    <hyperlink ref="AL406" r:id="rId181" display="https://t.co/V1XTgAWJwS"/>
    <hyperlink ref="AL408" r:id="rId182" display="https://t.co/KoK45oXgMs"/>
    <hyperlink ref="AL410" r:id="rId183" display="https://t.co/HhwanPJz0c"/>
    <hyperlink ref="AL411" r:id="rId184" display="https://t.co/t3GkUDoRZM"/>
    <hyperlink ref="AL412" r:id="rId185" display="https://t.co/4xzFbpynIV"/>
    <hyperlink ref="AL415" r:id="rId186" display="https://t.co/4PlLxi6gs0"/>
    <hyperlink ref="AL417" r:id="rId187" display="https://t.co/Z9qGynSec7"/>
    <hyperlink ref="AL419" r:id="rId188" display="https://t.co/GzlyYD2lV1"/>
    <hyperlink ref="AL422" r:id="rId189" display="https://t.co/iqyRvRiVgO"/>
    <hyperlink ref="AL425" r:id="rId190" display="https://t.co/LYxXmgUyvp"/>
    <hyperlink ref="AL430" r:id="rId191" display="https://t.co/I3TNNTt3qf"/>
    <hyperlink ref="AL435" r:id="rId192" display="https://t.co/lSwc5exUEn"/>
    <hyperlink ref="AL437" r:id="rId193" display="https://t.co/lbOo9S5CCp"/>
    <hyperlink ref="AL439" r:id="rId194" display="https://t.co/C5i0b0jrQ2"/>
    <hyperlink ref="AL440" r:id="rId195" display="https://t.co/D0pM0HE56D"/>
    <hyperlink ref="AL442" r:id="rId196" display="https://t.co/Km0sM0yebN"/>
    <hyperlink ref="AL445" r:id="rId197" display="https://t.co/hoTvWbEbYv"/>
    <hyperlink ref="G3" r:id="rId198" display="http://pbs.twimg.com/profile_images/1132018394004381696/JTEyYZDb_normal.jpg"/>
    <hyperlink ref="G4" r:id="rId199" display="http://pbs.twimg.com/profile_images/1379550438496829446/NHHAzvmr_normal.jpg"/>
    <hyperlink ref="G5" r:id="rId200" display="http://pbs.twimg.com/profile_images/966009914932969474/Zsz5jplK_normal.jpg"/>
    <hyperlink ref="G6" r:id="rId201" display="http://pbs.twimg.com/profile_images/1313097808069767169/hLg1b5yH_normal.jpg"/>
    <hyperlink ref="G7" r:id="rId202" display="http://pbs.twimg.com/profile_images/1196427093254590466/Tnv4nsKH_normal.jpg"/>
    <hyperlink ref="G8" r:id="rId203" display="http://pbs.twimg.com/profile_images/937641844418273281/DLtLOWuw_normal.jpg"/>
    <hyperlink ref="G9" r:id="rId204" display="http://pbs.twimg.com/profile_images/1382312904960184321/0mq2RlG9_normal.jpg"/>
    <hyperlink ref="G10" r:id="rId205" display="http://pbs.twimg.com/profile_images/1302038794875609089/05YAMPA6_normal.jpg"/>
    <hyperlink ref="G11" r:id="rId206" display="http://pbs.twimg.com/profile_images/1241998407906009091/u1lWs4rj_normal.jpg"/>
    <hyperlink ref="G12" r:id="rId207" display="http://pbs.twimg.com/profile_images/1138708927967834112/jKJ-VIio_normal.jpg"/>
    <hyperlink ref="G13" r:id="rId208" display="http://pbs.twimg.com/profile_images/1194028609939349504/ZNbmQfm2_normal.jpg"/>
    <hyperlink ref="G14" r:id="rId209" display="http://pbs.twimg.com/profile_images/1163425296785260546/uqQb5GUM_normal.jpg"/>
    <hyperlink ref="G15" r:id="rId210" display="http://pbs.twimg.com/profile_images/1379505909852946443/_sLu0LW6_normal.jpg"/>
    <hyperlink ref="G16" r:id="rId211" display="http://pbs.twimg.com/profile_images/1534354254/Portr_t_Juli_2011_Format_f_r_Druck_ok_Mund_zu_normal.jpg"/>
    <hyperlink ref="G17" r:id="rId212" display="http://pbs.twimg.com/profile_images/943746817564594176/UcnUvSPF_normal.jpg"/>
    <hyperlink ref="G18" r:id="rId213" display="http://pbs.twimg.com/profile_images/1132970595338137600/ysKtpWff_normal.jpg"/>
    <hyperlink ref="G19" r:id="rId214" display="http://pbs.twimg.com/profile_images/509434550305316865/SEPrAz4z_normal.jpeg"/>
    <hyperlink ref="G20" r:id="rId215" display="http://pbs.twimg.com/profile_images/1091281541534240768/n0FAUOzq_normal.jpg"/>
    <hyperlink ref="G21" r:id="rId216" display="http://pbs.twimg.com/profile_images/966410132677627904/YhXwL3n4_normal.jpg"/>
    <hyperlink ref="G22" r:id="rId217" display="http://pbs.twimg.com/profile_images/1272412475904921606/49qWlZtv_normal.jpg"/>
    <hyperlink ref="G23" r:id="rId218" display="http://pbs.twimg.com/profile_images/1336391947372670978/Pt7AisgQ_normal.jpg"/>
    <hyperlink ref="G24" r:id="rId219" display="http://pbs.twimg.com/profile_images/1285893150393933824/ILaFrDbR_normal.jpg"/>
    <hyperlink ref="G25" r:id="rId220" display="http://pbs.twimg.com/profile_images/1284253045849837570/dR8fA3Yb_normal.jpg"/>
    <hyperlink ref="G26" r:id="rId221" display="http://pbs.twimg.com/profile_images/1326640955781427200/baMCDqr4_normal.jpg"/>
    <hyperlink ref="G27" r:id="rId222" display="http://pbs.twimg.com/profile_images/1371889952930340864/u-w4r2ya_normal.jpg"/>
    <hyperlink ref="G28" r:id="rId223" display="http://pbs.twimg.com/profile_images/1298204295947583490/HFjC7h7p_normal.jpg"/>
    <hyperlink ref="G29" r:id="rId224" display="http://pbs.twimg.com/profile_images/1283680950090715136/Z-2WNyjy_normal.jpg"/>
    <hyperlink ref="G30" r:id="rId225" display="http://abs.twimg.com/sticky/default_profile_images/default_profile_normal.png"/>
    <hyperlink ref="G31" r:id="rId226" display="http://pbs.twimg.com/profile_images/1308106203860529152/yOwTDF9G_normal.jpg"/>
    <hyperlink ref="G32" r:id="rId227" display="http://pbs.twimg.com/profile_images/459605434999898112/CS0FThq2_normal.jpeg"/>
    <hyperlink ref="G33" r:id="rId228" display="http://pbs.twimg.com/profile_images/1370446550489563136/0XqpcwhK_normal.jpg"/>
    <hyperlink ref="G34" r:id="rId229" display="http://pbs.twimg.com/profile_images/1269343436311756808/LQcYx450_normal.jpg"/>
    <hyperlink ref="G35" r:id="rId230" display="http://pbs.twimg.com/profile_images/1244859034710224896/ACw24UE0_normal.jpg"/>
    <hyperlink ref="G36" r:id="rId231" display="http://pbs.twimg.com/profile_images/1178244287487717376/JS6IQDta_normal.jpg"/>
    <hyperlink ref="G37" r:id="rId232" display="http://pbs.twimg.com/profile_images/1315984662087585792/N1E2Atx4_normal.jpg"/>
    <hyperlink ref="G38" r:id="rId233" display="http://pbs.twimg.com/profile_images/557904973338398720/-pgzipl6_normal.png"/>
    <hyperlink ref="G39" r:id="rId234" display="http://pbs.twimg.com/profile_images/1083739538516779011/aGAoNtrq_normal.jpg"/>
    <hyperlink ref="G40" r:id="rId235" display="http://pbs.twimg.com/profile_images/633012919010131968/y5CtQqjc_normal.jpg"/>
    <hyperlink ref="G41" r:id="rId236" display="http://pbs.twimg.com/profile_images/877174348980916229/nALtTseM_normal.jpg"/>
    <hyperlink ref="G42" r:id="rId237" display="http://pbs.twimg.com/profile_images/1101091355764371457/kKfNc3_J_normal.png"/>
    <hyperlink ref="G43" r:id="rId238" display="http://pbs.twimg.com/profile_images/1240608047686471681/0NOQTuzC_normal.jpg"/>
    <hyperlink ref="G44" r:id="rId239" display="http://pbs.twimg.com/profile_images/1161205402694033408/RPC-AWgw_normal.jpg"/>
    <hyperlink ref="G45" r:id="rId240" display="http://pbs.twimg.com/profile_images/2948733030/2be0b8927c175984a1d08faebd30b9db_normal.jpeg"/>
    <hyperlink ref="G46" r:id="rId241" display="http://pbs.twimg.com/profile_images/1096421789742309376/m0owNbgH_normal.png"/>
    <hyperlink ref="G47" r:id="rId242" display="http://pbs.twimg.com/profile_images/1031665332119920640/5fRSKoXd_normal.jpg"/>
    <hyperlink ref="G48" r:id="rId243" display="http://pbs.twimg.com/profile_images/1280373383180451841/iyT0eXeS_normal.jpg"/>
    <hyperlink ref="G49" r:id="rId244" display="http://pbs.twimg.com/profile_images/1080026065144348673/8S5_zbc__normal.jpg"/>
    <hyperlink ref="G50" r:id="rId245" display="http://pbs.twimg.com/profile_images/1250368782020808706/MCqhpXDE_normal.jpg"/>
    <hyperlink ref="G51" r:id="rId246" display="http://pbs.twimg.com/profile_images/1034470101955866625/q2CNH5em_normal.jpg"/>
    <hyperlink ref="G52" r:id="rId247" display="http://pbs.twimg.com/profile_images/1358312213015130112/7hp49Y-V_normal.jpg"/>
    <hyperlink ref="G53" r:id="rId248" display="http://pbs.twimg.com/profile_images/1256508804658868226/l9Ht85U-_normal.jpg"/>
    <hyperlink ref="G54" r:id="rId249" display="http://pbs.twimg.com/profile_images/990930075070713856/qRueTsv9_normal.jpg"/>
    <hyperlink ref="G55" r:id="rId250" display="http://pbs.twimg.com/profile_images/848880291133493248/XLi1oI0Z_normal.jpg"/>
    <hyperlink ref="G56" r:id="rId251" display="http://pbs.twimg.com/profile_images/1279527498716524544/2vz86fdY_normal.jpg"/>
    <hyperlink ref="G57" r:id="rId252" display="http://pbs.twimg.com/profile_images/424447870909947904/H0Rr8gl8_normal.jpeg"/>
    <hyperlink ref="G58" r:id="rId253" display="http://pbs.twimg.com/profile_images/1347932450589179905/kAKa3Ulu_normal.jpg"/>
    <hyperlink ref="G59" r:id="rId254" display="http://pbs.twimg.com/profile_images/1381991798919282690/kyeyxqI1_normal.jpg"/>
    <hyperlink ref="G60" r:id="rId255" display="http://pbs.twimg.com/profile_images/1356701494993707008/6IC7t_DD_normal.jpg"/>
    <hyperlink ref="G61" r:id="rId256" display="http://pbs.twimg.com/profile_images/1314080867099258881/tnAct2Yu_normal.jpg"/>
    <hyperlink ref="G62" r:id="rId257" display="http://pbs.twimg.com/profile_images/1252560226764632067/LhbDMlyM_normal.jpg"/>
    <hyperlink ref="G63" r:id="rId258" display="http://pbs.twimg.com/profile_images/1369559086757539842/bZjIhFmI_normal.jpg"/>
    <hyperlink ref="G64" r:id="rId259" display="http://pbs.twimg.com/profile_images/1345535330951307264/xBT3AuWA_normal.jpg"/>
    <hyperlink ref="G65" r:id="rId260" display="http://pbs.twimg.com/profile_images/445957610143899649/YGsiMbyJ_normal.jpeg"/>
    <hyperlink ref="G66" r:id="rId261" display="http://pbs.twimg.com/profile_images/1068149159683854336/rzkjlBlZ_normal.jpg"/>
    <hyperlink ref="G67" r:id="rId262" display="http://pbs.twimg.com/profile_images/452789313554907137/h-Q_0Rw0_normal.jpeg"/>
    <hyperlink ref="G68" r:id="rId263" display="http://pbs.twimg.com/profile_images/1294486026975494147/uWxoeeIP_normal.jpg"/>
    <hyperlink ref="G69" r:id="rId264" display="http://pbs.twimg.com/profile_images/1330677665490108422/AwEKyHsF_normal.jpg"/>
    <hyperlink ref="G70" r:id="rId265" display="http://pbs.twimg.com/profile_images/1166766806348042240/3TzCwDyZ_normal.jpg"/>
    <hyperlink ref="G71" r:id="rId266" display="http://pbs.twimg.com/profile_images/1098506823106289665/LhNeGYDL_normal.png"/>
    <hyperlink ref="G72" r:id="rId267" display="http://pbs.twimg.com/profile_images/797370948857004032/pV2QlCys_normal.jpg"/>
    <hyperlink ref="G73" r:id="rId268" display="http://pbs.twimg.com/profile_images/1329856979360243718/5zQiIov7_normal.jpg"/>
    <hyperlink ref="G74" r:id="rId269" display="http://pbs.twimg.com/profile_images/1348895773157683201/6c0PuEKI_normal.jpg"/>
    <hyperlink ref="G75" r:id="rId270" display="http://pbs.twimg.com/profile_images/1349700023886503938/2GiaEYTZ_normal.jpg"/>
    <hyperlink ref="G76" r:id="rId271" display="http://pbs.twimg.com/profile_images/954729053398949890/8NVlCS91_normal.jpg"/>
    <hyperlink ref="G77" r:id="rId272" display="http://pbs.twimg.com/profile_images/1281087793595285504/4jNUf_xj_normal.png"/>
    <hyperlink ref="G78" r:id="rId273" display="http://pbs.twimg.com/profile_images/1288621941637750785/Ia5z-KKS_normal.jpg"/>
    <hyperlink ref="G79" r:id="rId274" display="http://pbs.twimg.com/profile_images/1311712685977989120/FN6nFReW_normal.jpg"/>
    <hyperlink ref="G80" r:id="rId275" display="http://pbs.twimg.com/profile_images/645702179282546688/_EwoGbQe_normal.jpg"/>
    <hyperlink ref="G81" r:id="rId276" display="http://pbs.twimg.com/profile_images/947650533061545984/GtGOav5r_normal.jpg"/>
    <hyperlink ref="G82" r:id="rId277" display="http://pbs.twimg.com/profile_images/1290717552604258306/Z5V3SQ9q_normal.jpg"/>
    <hyperlink ref="G83" r:id="rId278" display="http://pbs.twimg.com/profile_images/1379884839378239494/uZPTD8jW_normal.jpg"/>
    <hyperlink ref="G84" r:id="rId279" display="http://pbs.twimg.com/profile_images/1342018846291582976/E-E8IdO2_normal.jpg"/>
    <hyperlink ref="G85" r:id="rId280" display="http://pbs.twimg.com/profile_images/713300602642636801/aCVO78GI_normal.jpg"/>
    <hyperlink ref="G86" r:id="rId281" display="http://pbs.twimg.com/profile_images/1377932541806657537/T5432gTW_normal.png"/>
    <hyperlink ref="G87" r:id="rId282" display="http://pbs.twimg.com/profile_images/461564974054113280/XCKUmCb0_normal.jpeg"/>
    <hyperlink ref="G88" r:id="rId283" display="http://pbs.twimg.com/profile_images/1169161317065940992/3EOqii_t_normal.png"/>
    <hyperlink ref="G89" r:id="rId284" display="http://pbs.twimg.com/profile_images/1252604785024544774/eiC5s5WB_normal.jpg"/>
    <hyperlink ref="G90" r:id="rId285" display="http://pbs.twimg.com/profile_images/1237033216411910144/Hskje18h_normal.jpg"/>
    <hyperlink ref="G91" r:id="rId286" display="http://pbs.twimg.com/profile_images/1071343742676807680/8zBKUVqn_normal.jpg"/>
    <hyperlink ref="G92" r:id="rId287" display="http://pbs.twimg.com/profile_images/1366375228499238914/21INtFcM_normal.jpg"/>
    <hyperlink ref="G93" r:id="rId288" display="http://pbs.twimg.com/profile_images/3330409050/326251814c5fd9a977728f494ea312a1_normal.jpeg"/>
    <hyperlink ref="G94" r:id="rId289" display="http://pbs.twimg.com/profile_images/1251799260024246272/gMh1_PmR_normal.jpg"/>
    <hyperlink ref="G95" r:id="rId290" display="http://pbs.twimg.com/profile_images/1076824387880452098/6nNBuBqm_normal.jpg"/>
    <hyperlink ref="G96" r:id="rId291" display="http://pbs.twimg.com/profile_images/1355910685243408388/MTUDwiTm_normal.jpg"/>
    <hyperlink ref="G97" r:id="rId292" display="http://pbs.twimg.com/profile_images/1321501918678650880/1c3bzDOW_normal.jpg"/>
    <hyperlink ref="G98" r:id="rId293" display="http://pbs.twimg.com/profile_images/657889601445605378/8c5ncLQ0_normal.jpg"/>
    <hyperlink ref="G99" r:id="rId294" display="http://pbs.twimg.com/profile_images/378800000783362154/97bca462f34a9c67a02a492c9541b067_normal.jpeg"/>
    <hyperlink ref="G100" r:id="rId295" display="http://pbs.twimg.com/profile_images/1356880476938641412/R2ORBqJ0_normal.jpg"/>
    <hyperlink ref="G101" r:id="rId296" display="http://pbs.twimg.com/profile_images/378800000443874927/ca75c02ab0f194b25391d3ea65869408_normal.jpeg"/>
    <hyperlink ref="G102" r:id="rId297" display="http://pbs.twimg.com/profile_images/1318291069000441858/RAb7c477_normal.jpg"/>
    <hyperlink ref="G103" r:id="rId298" display="http://abs.twimg.com/sticky/default_profile_images/default_profile_normal.png"/>
    <hyperlink ref="G104" r:id="rId299" display="http://pbs.twimg.com/profile_images/1040493582313029633/7Z4UvTkJ_normal.jpg"/>
    <hyperlink ref="G105" r:id="rId300" display="http://pbs.twimg.com/profile_images/1168755850669953024/IxGkxcMu_normal.jpg"/>
    <hyperlink ref="G106" r:id="rId301" display="http://abs.twimg.com/sticky/default_profile_images/default_profile_normal.png"/>
    <hyperlink ref="G107" r:id="rId302" display="http://pbs.twimg.com/profile_images/1336788657374699522/Gb3FsOs5_normal.jpg"/>
    <hyperlink ref="G108" r:id="rId303" display="http://pbs.twimg.com/profile_images/1267905050585767939/HljMSFz6_normal.jpg"/>
    <hyperlink ref="G109" r:id="rId304" display="http://pbs.twimg.com/profile_images/1261028816111177728/0KcSkyzn_normal.jpg"/>
    <hyperlink ref="G110" r:id="rId305" display="http://pbs.twimg.com/profile_images/1005417963648880645/mzoRwaFh_normal.jpg"/>
    <hyperlink ref="G111" r:id="rId306" display="http://pbs.twimg.com/profile_images/1373888276503924737/Jtqw1Yzk_normal.jpg"/>
    <hyperlink ref="G112" r:id="rId307" display="http://pbs.twimg.com/profile_images/1381530631461552133/F4_8B-Yh_normal.jpg"/>
    <hyperlink ref="G113" r:id="rId308" display="http://pbs.twimg.com/profile_images/1330961695968276481/mC5fs1o4_normal.jpg"/>
    <hyperlink ref="G114" r:id="rId309" display="http://pbs.twimg.com/profile_images/1375910353255731201/QL0xzJc2_normal.jpg"/>
    <hyperlink ref="G115" r:id="rId310" display="http://pbs.twimg.com/profile_images/1379255202612645891/CT6dBh_j_normal.jpg"/>
    <hyperlink ref="G116" r:id="rId311" display="http://pbs.twimg.com/profile_images/643436956962177024/db_eOtPS_normal.jpg"/>
    <hyperlink ref="G117" r:id="rId312" display="http://pbs.twimg.com/profile_images/1136287533468250112/C1qZhGCk_normal.jpg"/>
    <hyperlink ref="G118" r:id="rId313" display="http://pbs.twimg.com/profile_images/786835143080210432/egNLhLzm_normal.jpg"/>
    <hyperlink ref="G119" r:id="rId314" display="http://pbs.twimg.com/profile_images/1339208520395345920/oRCbKKAa_normal.jpg"/>
    <hyperlink ref="G120" r:id="rId315" display="http://pbs.twimg.com/profile_images/1125143437/Passfoto_hochformatig_normal.jpg"/>
    <hyperlink ref="G121" r:id="rId316" display="http://pbs.twimg.com/profile_images/1383097632650895360/rvx5-2gL_normal.jpg"/>
    <hyperlink ref="G122" r:id="rId317" display="http://pbs.twimg.com/profile_images/1307387030767312897/03V1oQh9_normal.jpg"/>
    <hyperlink ref="G123" r:id="rId318" display="http://pbs.twimg.com/profile_images/1360576628888330249/5jEVUM71_normal.jpg"/>
    <hyperlink ref="G124" r:id="rId319" display="http://pbs.twimg.com/profile_images/1380260466329522179/vxwdR5Sz_normal.jpg"/>
    <hyperlink ref="G125" r:id="rId320" display="http://pbs.twimg.com/profile_images/1311569841942409216/LwtxXAZ4_normal.jpg"/>
    <hyperlink ref="G126" r:id="rId321" display="http://pbs.twimg.com/profile_images/1090809825045430272/cdi7Np7G_normal.jpg"/>
    <hyperlink ref="G127" r:id="rId322" display="http://pbs.twimg.com/profile_images/428918816471392256/jpxBKFmL_normal.jpeg"/>
    <hyperlink ref="G128" r:id="rId323" display="http://pbs.twimg.com/profile_images/805074739005886464/i7gHoIWq_normal.jpg"/>
    <hyperlink ref="G129" r:id="rId324" display="http://pbs.twimg.com/profile_images/1349088784583942146/gKRnPfnx_normal.jpg"/>
    <hyperlink ref="G130" r:id="rId325" display="http://pbs.twimg.com/profile_images/1207611718857318400/6NIRytwB_normal.jpg"/>
    <hyperlink ref="G131" r:id="rId326" display="http://pbs.twimg.com/profile_images/1268894744156889088/oI9eKEN7_normal.jpg"/>
    <hyperlink ref="G132" r:id="rId327" display="http://pbs.twimg.com/profile_images/1381467213987782661/HzSsYOUk_normal.jpg"/>
    <hyperlink ref="G133" r:id="rId328" display="http://pbs.twimg.com/profile_images/1333006585472442368/oIonPLYf_normal.jpg"/>
    <hyperlink ref="G134" r:id="rId329" display="http://pbs.twimg.com/profile_images/1382048751552958469/2gUtaSlc_normal.png"/>
    <hyperlink ref="G135" r:id="rId330" display="http://pbs.twimg.com/profile_images/795555180662194177/8mMrf8-u_normal.jpg"/>
    <hyperlink ref="G136" r:id="rId331" display="http://pbs.twimg.com/profile_images/1349616110258319360/7l1F6RxO_normal.jpg"/>
    <hyperlink ref="G137" r:id="rId332" display="http://pbs.twimg.com/profile_images/482394145995390976/QCzsxJis_normal.jpeg"/>
    <hyperlink ref="G138" r:id="rId333" display="http://pbs.twimg.com/profile_images/1066776747016945664/rN16ueWF_normal.jpg"/>
    <hyperlink ref="G139" r:id="rId334" display="http://pbs.twimg.com/profile_images/1377853026984198146/DJtIuQRG_normal.jpg"/>
    <hyperlink ref="G140" r:id="rId335" display="http://pbs.twimg.com/profile_images/1309047983158288386/k-qubdUF_normal.jpg"/>
    <hyperlink ref="G141" r:id="rId336" display="http://pbs.twimg.com/profile_images/1287357531329896448/s1idar2H_normal.jpg"/>
    <hyperlink ref="G142" r:id="rId337" display="http://pbs.twimg.com/profile_images/1339926148092997634/QFzeDz-p_normal.jpg"/>
    <hyperlink ref="G143" r:id="rId338" display="http://pbs.twimg.com/profile_images/1347609024867536906/jrXLsV48_normal.jpg"/>
    <hyperlink ref="G144" r:id="rId339" display="http://pbs.twimg.com/profile_images/1381365545136701452/KBQEsIee_normal.jpg"/>
    <hyperlink ref="G145" r:id="rId340" display="http://pbs.twimg.com/profile_images/821421778258034688/KzZliAsP_normal.jpg"/>
    <hyperlink ref="G146" r:id="rId341" display="http://pbs.twimg.com/profile_images/610799699436683264/-ylDwi2J_normal.jpg"/>
    <hyperlink ref="G147" r:id="rId342" display="http://pbs.twimg.com/profile_images/1379880000917282818/HFfHMPeo_normal.jpg"/>
    <hyperlink ref="G148" r:id="rId343" display="http://pbs.twimg.com/profile_images/252258038/ann_resized_normal.jpg"/>
    <hyperlink ref="G149" r:id="rId344" display="http://pbs.twimg.com/profile_images/1254377215724261376/dsb_5Nv3_normal.jpg"/>
    <hyperlink ref="G150" r:id="rId345" display="http://pbs.twimg.com/profile_images/1214881296238952449/nVFFg5Ih_normal.jpg"/>
    <hyperlink ref="G151" r:id="rId346" display="http://pbs.twimg.com/profile_images/1334864772156829707/HzAyO5dL_normal.jpg"/>
    <hyperlink ref="G152" r:id="rId347" display="http://pbs.twimg.com/profile_images/1355985544023597059/rnPLMaZ8_normal.jpg"/>
    <hyperlink ref="G153" r:id="rId348" display="http://pbs.twimg.com/profile_images/1329678526883258369/S_hRw9Cb_normal.png"/>
    <hyperlink ref="G154" r:id="rId349" display="http://pbs.twimg.com/profile_images/1380075934267682820/70DnXIup_normal.jpg"/>
    <hyperlink ref="G155" r:id="rId350" display="http://pbs.twimg.com/profile_images/1355572343633018882/pZetrr2a_normal.jpg"/>
    <hyperlink ref="G156" r:id="rId351" display="http://pbs.twimg.com/profile_images/1342131108373213187/sIJtQkiC_normal.jpg"/>
    <hyperlink ref="G157" r:id="rId352" display="http://pbs.twimg.com/profile_images/1133122619153276928/pN1P-D_G_normal.jpg"/>
    <hyperlink ref="G158" r:id="rId353" display="http://pbs.twimg.com/profile_images/1376106625262555137/lcbLnHJg_normal.jpg"/>
    <hyperlink ref="G159" r:id="rId354" display="http://pbs.twimg.com/profile_images/1375462107769155589/POgOtpOV_normal.jpg"/>
    <hyperlink ref="G160" r:id="rId355" display="http://pbs.twimg.com/profile_images/1258321209730760705/1hkrHoOT_normal.jpg"/>
    <hyperlink ref="G161" r:id="rId356" display="http://pbs.twimg.com/profile_images/870161180597395456/Tt5UwXIg_normal.jpg"/>
    <hyperlink ref="G162" r:id="rId357" display="http://pbs.twimg.com/profile_images/1255016301493272577/JceZgbRf_normal.jpg"/>
    <hyperlink ref="G163" r:id="rId358" display="http://pbs.twimg.com/profile_images/1358508975008980993/P9Mp1RTR_normal.jpg"/>
    <hyperlink ref="G164" r:id="rId359" display="http://pbs.twimg.com/profile_images/1359859226093490177/aauHexj0_normal.jpg"/>
    <hyperlink ref="G165" r:id="rId360" display="http://pbs.twimg.com/profile_images/788950800420769792/vAtuAI3q_normal.jpg"/>
    <hyperlink ref="G166" r:id="rId361" display="http://pbs.twimg.com/profile_images/1349071965567512579/kiTALeW6_normal.jpg"/>
    <hyperlink ref="G167" r:id="rId362" display="http://pbs.twimg.com/profile_images/988678720083898368/Qna7FXJ6_normal.jpg"/>
    <hyperlink ref="G168" r:id="rId363" display="http://pbs.twimg.com/profile_images/1281447142/draven_new_normal.jpg"/>
    <hyperlink ref="G169" r:id="rId364" display="http://pbs.twimg.com/profile_images/1366269535440019457/xzvK5-fP_normal.jpg"/>
    <hyperlink ref="G170" r:id="rId365" display="http://pbs.twimg.com/profile_images/1145454884340346885/p9FmfkpW_normal.jpg"/>
    <hyperlink ref="G171" r:id="rId366" display="http://pbs.twimg.com/profile_images/1057936159727382528/X_vXnTSu_normal.jpg"/>
    <hyperlink ref="G172" r:id="rId367" display="http://pbs.twimg.com/profile_images/1330807316904636416/UDwubZeW_normal.jpg"/>
    <hyperlink ref="G173" r:id="rId368" display="http://pbs.twimg.com/profile_images/1287050540325773316/VMT1W_mn_normal.jpg"/>
    <hyperlink ref="G174" r:id="rId369" display="http://pbs.twimg.com/profile_images/992690402170941440/XkxLDjaJ_normal.jpg"/>
    <hyperlink ref="G175" r:id="rId370" display="http://pbs.twimg.com/profile_images/1372649310513463302/AaDiVVdc_normal.jpg"/>
    <hyperlink ref="G176" r:id="rId371" display="http://pbs.twimg.com/profile_images/1335534389019676684/iHBCVkLs_normal.jpg"/>
    <hyperlink ref="G177" r:id="rId372" display="http://pbs.twimg.com/profile_images/1379548962592555017/FFGVANqx_normal.jpg"/>
    <hyperlink ref="G178" r:id="rId373" display="http://pbs.twimg.com/profile_images/1349025593174745088/RI1qLDUw_normal.jpg"/>
    <hyperlink ref="G179" r:id="rId374" display="http://pbs.twimg.com/profile_images/1365279253655347203/QBaPlE2I_normal.jpg"/>
    <hyperlink ref="G180" r:id="rId375" display="http://pbs.twimg.com/profile_images/898561392923615232/1RM3Gt6w_normal.jpg"/>
    <hyperlink ref="G181" r:id="rId376" display="http://pbs.twimg.com/profile_images/875823870535753729/x8qHbJGG_normal.jpg"/>
    <hyperlink ref="G182" r:id="rId377" display="http://pbs.twimg.com/profile_images/1376526552767287306/MTnNxJhL_normal.jpg"/>
    <hyperlink ref="G183" r:id="rId378" display="http://pbs.twimg.com/profile_images/502407605965164545/N_WJIqAR_normal.jpeg"/>
    <hyperlink ref="G184" r:id="rId379" display="http://pbs.twimg.com/profile_images/1342431688769605632/rkYh3UXb_normal.jpg"/>
    <hyperlink ref="G185" r:id="rId380" display="http://pbs.twimg.com/profile_images/1333370427528392705/vwzE2I8U_normal.jpg"/>
    <hyperlink ref="G186" r:id="rId381" display="http://pbs.twimg.com/profile_images/1337062520448819200/nKS8_qn8_normal.jpg"/>
    <hyperlink ref="G187" r:id="rId382" display="http://pbs.twimg.com/profile_images/1268663967158763521/M0DhTYYF_normal.jpg"/>
    <hyperlink ref="G188" r:id="rId383" display="http://pbs.twimg.com/profile_images/1275101963831648256/Wj3tntn2_normal.jpg"/>
    <hyperlink ref="G189" r:id="rId384" display="http://pbs.twimg.com/profile_images/1251228539640320001/dTZoLcqX_normal.jpg"/>
    <hyperlink ref="G190" r:id="rId385" display="http://pbs.twimg.com/profile_images/562200973138214912/9izYst5N_normal.jpeg"/>
    <hyperlink ref="G191" r:id="rId386" display="http://pbs.twimg.com/profile_images/1346388103146168321/WJNPAsul_normal.jpg"/>
    <hyperlink ref="G192" r:id="rId387" display="http://pbs.twimg.com/profile_images/607902823418884097/prZ7ebtn_normal.jpg"/>
    <hyperlink ref="G193" r:id="rId388" display="http://abs.twimg.com/sticky/default_profile_images/default_profile_normal.png"/>
    <hyperlink ref="G194" r:id="rId389" display="http://pbs.twimg.com/profile_images/1263828226197028864/rvwdA_eq_normal.jpg"/>
    <hyperlink ref="G195" r:id="rId390" display="http://pbs.twimg.com/profile_images/1349651878133587968/VaMsnP6-_normal.jpg"/>
    <hyperlink ref="G196" r:id="rId391" display="http://pbs.twimg.com/profile_images/927471054498476032/pz_-qWwR_normal.jpg"/>
    <hyperlink ref="G197" r:id="rId392" display="http://pbs.twimg.com/profile_images/1381604684314607622/CQbDSSMz_normal.png"/>
    <hyperlink ref="G198" r:id="rId393" display="http://pbs.twimg.com/profile_images/1360292624926707714/8d4EpRMT_normal.jpg"/>
    <hyperlink ref="G199" r:id="rId394" display="http://pbs.twimg.com/profile_images/1279477239772479488/jz6r_FSO_normal.jpg"/>
    <hyperlink ref="G200" r:id="rId395" display="http://pbs.twimg.com/profile_images/1372856222861430786/ipedRy0F_normal.jpg"/>
    <hyperlink ref="G201" r:id="rId396" display="http://pbs.twimg.com/profile_images/422835911416487936/V5tGWAmZ_normal.jpeg"/>
    <hyperlink ref="G202" r:id="rId397" display="http://pbs.twimg.com/profile_images/616541112107319296/FC4z_pTd_normal.png"/>
    <hyperlink ref="G203" r:id="rId398" display="http://pbs.twimg.com/profile_images/1377583422953164805/UnuONQbH_normal.jpg"/>
    <hyperlink ref="G204" r:id="rId399" display="http://pbs.twimg.com/profile_images/1253429899253039114/eyQrzKu9_normal.jpg"/>
    <hyperlink ref="G205" r:id="rId400" display="http://abs.twimg.com/sticky/default_profile_images/default_profile_normal.png"/>
    <hyperlink ref="G206" r:id="rId401" display="http://pbs.twimg.com/profile_images/1382051731316563972/3vkaE__j_normal.jpg"/>
    <hyperlink ref="G207" r:id="rId402" display="http://pbs.twimg.com/profile_images/1365787860029341698/At8A91NZ_normal.jpg"/>
    <hyperlink ref="G208" r:id="rId403" display="http://pbs.twimg.com/profile_images/1138068850078093312/utdxNgwS_normal.png"/>
    <hyperlink ref="G209" r:id="rId404" display="http://pbs.twimg.com/profile_images/1090975342263717888/JYgOzuJR_normal.jpg"/>
    <hyperlink ref="G210" r:id="rId405" display="http://pbs.twimg.com/profile_images/1382313086925819907/iauhKUNx_normal.jpg"/>
    <hyperlink ref="G211" r:id="rId406" display="http://pbs.twimg.com/profile_images/1379751297948262401/gQEjEUxz_normal.jpg"/>
    <hyperlink ref="G212" r:id="rId407" display="http://pbs.twimg.com/profile_images/1089834083121856512/L2I7Aw_3_normal.jpg"/>
    <hyperlink ref="G213" r:id="rId408" display="http://pbs.twimg.com/profile_images/1373951183509938180/QuauJgEt_normal.jpg"/>
    <hyperlink ref="G214" r:id="rId409" display="http://pbs.twimg.com/profile_images/881876684382908416/wAEIegHu_normal.jpg"/>
    <hyperlink ref="G215" r:id="rId410" display="http://pbs.twimg.com/profile_images/609483271056048128/VIHoL6eX_normal.jpg"/>
    <hyperlink ref="G216" r:id="rId411" display="http://pbs.twimg.com/profile_images/1213135275754438659/3tNyAA26_normal.png"/>
    <hyperlink ref="G217" r:id="rId412" display="http://pbs.twimg.com/profile_images/1347729217870589952/03QwWp0-_normal.jpg"/>
    <hyperlink ref="G218" r:id="rId413" display="http://pbs.twimg.com/profile_images/1382775870033694730/alHDakOo_normal.jpg"/>
    <hyperlink ref="G219" r:id="rId414" display="http://pbs.twimg.com/profile_images/1377961536547872771/057wlaOo_normal.jpg"/>
    <hyperlink ref="G220" r:id="rId415" display="http://pbs.twimg.com/profile_images/785585375/marvin-the-paranoid-android_normal.jpg"/>
    <hyperlink ref="G221" r:id="rId416" display="http://pbs.twimg.com/profile_images/733550971800801280/x444Ao-5_normal.jpg"/>
    <hyperlink ref="G222" r:id="rId417" display="http://pbs.twimg.com/profile_images/1242557394342891522/YIWJzf6B_normal.jpg"/>
    <hyperlink ref="G223" r:id="rId418" display="http://pbs.twimg.com/profile_images/1230194021177360384/69WPzu9X_normal.jpg"/>
    <hyperlink ref="G224" r:id="rId419" display="http://pbs.twimg.com/profile_images/1378618758755942401/Mx53NoZ2_normal.jpg"/>
    <hyperlink ref="G225" r:id="rId420" display="http://pbs.twimg.com/profile_images/875610214560546817/6ws1QH3k_normal.jpg"/>
    <hyperlink ref="G226" r:id="rId421" display="http://pbs.twimg.com/profile_images/1340694693806485504/r52lexnU_normal.jpg"/>
    <hyperlink ref="G227" r:id="rId422" display="http://pbs.twimg.com/profile_images/1346780094220693505/IUljYauA_normal.jpg"/>
    <hyperlink ref="G228" r:id="rId423" display="http://pbs.twimg.com/profile_images/942492090004623367/TY5M5aT2_normal.jpg"/>
    <hyperlink ref="G229" r:id="rId424" display="http://pbs.twimg.com/profile_images/1139083655895244800/3OOB0LcR_normal.jpg"/>
    <hyperlink ref="G230" r:id="rId425" display="http://pbs.twimg.com/profile_images/1085554819149021189/PKfsgCoB_normal.jpg"/>
    <hyperlink ref="G231" r:id="rId426" display="http://pbs.twimg.com/profile_images/1381322401959514114/m0BT2u3T_normal.jpg"/>
    <hyperlink ref="G232" r:id="rId427" display="http://pbs.twimg.com/profile_images/1371158912477626374/ZxSJDlrq_normal.jpg"/>
    <hyperlink ref="G233" r:id="rId428" display="http://pbs.twimg.com/profile_images/1291482434748416001/seRe3zeT_normal.jpg"/>
    <hyperlink ref="G234" r:id="rId429" display="http://pbs.twimg.com/profile_images/1319697454393163777/hUsmoUwj_normal.jpg"/>
    <hyperlink ref="G235" r:id="rId430" display="http://pbs.twimg.com/profile_images/1333740066896814080/ao95cH1m_normal.jpg"/>
    <hyperlink ref="G236" r:id="rId431" display="http://pbs.twimg.com/profile_images/1332322130499932169/A57DjkU-_normal.jpg"/>
    <hyperlink ref="G237" r:id="rId432" display="http://pbs.twimg.com/profile_images/1335247854273761280/rd9njRXY_normal.jpg"/>
    <hyperlink ref="G238" r:id="rId433" display="http://abs.twimg.com/sticky/default_profile_images/default_profile_normal.png"/>
    <hyperlink ref="G239" r:id="rId434" display="http://pbs.twimg.com/profile_images/1071072741241966592/HtEW_QEc_normal.jpg"/>
    <hyperlink ref="G240" r:id="rId435" display="http://pbs.twimg.com/profile_images/1378835457279152133/hEBTP7Tm_normal.jpg"/>
    <hyperlink ref="G241" r:id="rId436" display="http://pbs.twimg.com/profile_images/1337480442115715077/fGfxZCw1_normal.jpg"/>
    <hyperlink ref="G242" r:id="rId437" display="http://pbs.twimg.com/profile_images/1378828238093443073/Qzh7RVmy_normal.jpg"/>
    <hyperlink ref="G243" r:id="rId438" display="http://pbs.twimg.com/profile_images/442953898974662657/gsZFYoxb_normal.jpeg"/>
    <hyperlink ref="G244" r:id="rId439" display="http://pbs.twimg.com/profile_images/1256214872091758593/PnF4ZntK_normal.jpg"/>
    <hyperlink ref="G245" r:id="rId440" display="http://pbs.twimg.com/profile_images/1267851988940787714/aR119a8o_normal.jpg"/>
    <hyperlink ref="G246" r:id="rId441" display="http://pbs.twimg.com/profile_images/1369918098824953859/I-k-VtFe_normal.jpg"/>
    <hyperlink ref="G247" r:id="rId442" display="http://pbs.twimg.com/profile_images/877409174237442048/r-9FgzAb_normal.jpg"/>
    <hyperlink ref="G248" r:id="rId443" display="http://pbs.twimg.com/profile_images/1351185596664975361/P_LQ-vIx_normal.jpg"/>
    <hyperlink ref="G249" r:id="rId444" display="http://pbs.twimg.com/profile_images/1382784291361468427/qgZFTPyH_normal.jpg"/>
    <hyperlink ref="G250" r:id="rId445" display="http://pbs.twimg.com/profile_images/969187245486956544/d5T8uVwe_normal.jpg"/>
    <hyperlink ref="G251" r:id="rId446" display="http://pbs.twimg.com/profile_images/1085937173822623746/ZnNzwCu7_normal.jpg"/>
    <hyperlink ref="G252" r:id="rId447" display="http://pbs.twimg.com/profile_images/1306786420019933185/e5HleSjo_normal.jpg"/>
    <hyperlink ref="G253" r:id="rId448" display="http://pbs.twimg.com/profile_images/1000262414443728896/ijOZ0lvF_normal.jpg"/>
    <hyperlink ref="G254" r:id="rId449" display="http://pbs.twimg.com/profile_images/1115225911304040450/XPB3k7NC_normal.png"/>
    <hyperlink ref="G255" r:id="rId450" display="http://pbs.twimg.com/profile_images/709039260033155072/pdILWE_J_normal.jpg"/>
    <hyperlink ref="G256" r:id="rId451" display="http://pbs.twimg.com/profile_images/1270507970594582535/wfN41mjd_normal.jpg"/>
    <hyperlink ref="G257" r:id="rId452" display="http://pbs.twimg.com/profile_images/1245626852892241923/4kqOSlCG_normal.jpg"/>
    <hyperlink ref="G258" r:id="rId453" display="http://pbs.twimg.com/profile_images/1382235088713355265/R94MDN_j_normal.jpg"/>
    <hyperlink ref="G259" r:id="rId454" display="http://pbs.twimg.com/profile_images/1004447724580818945/YtXkLe7I_normal.jpg"/>
    <hyperlink ref="G260" r:id="rId455" display="http://pbs.twimg.com/profile_images/1184960843836022789/ZGJ0N075_normal.jpg"/>
    <hyperlink ref="G261" r:id="rId456" display="http://pbs.twimg.com/profile_images/877622771177709568/YO4QUav8_normal.jpg"/>
    <hyperlink ref="G262" r:id="rId457" display="http://pbs.twimg.com/profile_images/1378805696133804037/mihNnQHC_normal.jpg"/>
    <hyperlink ref="G263" r:id="rId458" display="http://pbs.twimg.com/profile_images/1311655907907039234/uPa2_1d__normal.jpg"/>
    <hyperlink ref="G264" r:id="rId459" display="http://pbs.twimg.com/profile_images/1092068747949543424/Ylhn26uI_normal.jpg"/>
    <hyperlink ref="G265" r:id="rId460" display="http://pbs.twimg.com/profile_images/1373954087792869377/QWcBjd3W_normal.jpg"/>
    <hyperlink ref="G266" r:id="rId461" display="http://pbs.twimg.com/profile_images/585462316810035200/jvraqh-p_normal.jpg"/>
    <hyperlink ref="G267" r:id="rId462" display="http://pbs.twimg.com/profile_images/712106121457176578/xoRRq60T_normal.jpg"/>
    <hyperlink ref="G268" r:id="rId463" display="http://pbs.twimg.com/profile_images/465795297621204992/O-p_Yk2y_normal.jpeg"/>
    <hyperlink ref="G269" r:id="rId464" display="http://pbs.twimg.com/profile_images/1361952794631172096/OaDHWyRZ_normal.jpg"/>
    <hyperlink ref="G270" r:id="rId465" display="http://pbs.twimg.com/profile_images/1233785977526718465/iLUUJ75q_normal.jpg"/>
    <hyperlink ref="G271" r:id="rId466" display="http://pbs.twimg.com/profile_images/1346476965977411587/Uqd0eB99_normal.jpg"/>
    <hyperlink ref="G272" r:id="rId467" display="http://pbs.twimg.com/profile_images/880104794265972736/2vJ4n4Wb_normal.jpg"/>
    <hyperlink ref="G273" r:id="rId468" display="http://pbs.twimg.com/profile_images/1245525224080183297/xE9Xc5wn_normal.jpg"/>
    <hyperlink ref="G274" r:id="rId469" display="http://pbs.twimg.com/profile_images/1376849883353780224/SMLP_mFz_normal.jpg"/>
    <hyperlink ref="G275" r:id="rId470" display="http://pbs.twimg.com/profile_images/1327988462222446600/7eo6h1jI_normal.jpg"/>
    <hyperlink ref="G276" r:id="rId471" display="http://pbs.twimg.com/profile_images/877627068640526336/36UPXRf5_normal.jpg"/>
    <hyperlink ref="G277" r:id="rId472" display="http://pbs.twimg.com/profile_images/942395327256162304/hPXqHm0C_normal.jpg"/>
    <hyperlink ref="G278" r:id="rId473" display="http://pbs.twimg.com/profile_images/1677275313/ProfilePhoto_normal.png"/>
    <hyperlink ref="G279" r:id="rId474" display="http://pbs.twimg.com/profile_images/1359794923848007680/lxBwea8h_normal.jpg"/>
    <hyperlink ref="G280" r:id="rId475" display="http://pbs.twimg.com/profile_images/1346566426295939072/NU3TerCu_normal.jpg"/>
    <hyperlink ref="G281" r:id="rId476" display="http://pbs.twimg.com/profile_images/1298251732481216521/5zgeYhJv_normal.jpg"/>
    <hyperlink ref="G282" r:id="rId477" display="http://pbs.twimg.com/profile_images/1252739033740054528/JZDCcCH9_normal.jpg"/>
    <hyperlink ref="G283" r:id="rId478" display="http://pbs.twimg.com/profile_images/1297564487814455299/UWqiRH30_normal.jpg"/>
    <hyperlink ref="G284" r:id="rId479" display="http://pbs.twimg.com/profile_images/761015752686080000/gQFcXR6Q_normal.jpg"/>
    <hyperlink ref="G285" r:id="rId480" display="http://pbs.twimg.com/profile_images/2274110294/7r6kx8sa6qn28a9ez6xk_normal.jpeg"/>
    <hyperlink ref="G286" r:id="rId481" display="http://pbs.twimg.com/profile_images/886013683389870080/fqq28zp7_normal.jpg"/>
    <hyperlink ref="G287" r:id="rId482" display="http://pbs.twimg.com/profile_images/1377624640567271427/6DT2qIRe_normal.jpg"/>
    <hyperlink ref="G288" r:id="rId483" display="http://abs.twimg.com/sticky/default_profile_images/default_profile_normal.png"/>
    <hyperlink ref="G289" r:id="rId484" display="http://pbs.twimg.com/profile_images/1335722589898092553/cIeBbnCZ_normal.jpg"/>
    <hyperlink ref="G290" r:id="rId485" display="http://pbs.twimg.com/profile_images/1008789228950564865/hPnGtK5__normal.jpg"/>
    <hyperlink ref="G291" r:id="rId486" display="http://pbs.twimg.com/profile_images/987828560479088640/wVb69RM0_normal.jpg"/>
    <hyperlink ref="G292" r:id="rId487" display="http://pbs.twimg.com/profile_images/2849441697/09875ffc4502993b71f4927a6bb9dd9d_normal.jpeg"/>
    <hyperlink ref="G293" r:id="rId488" display="http://pbs.twimg.com/profile_images/1317489755026821120/o1HJ6_7w_normal.jpg"/>
    <hyperlink ref="G294" r:id="rId489" display="http://pbs.twimg.com/profile_images/1379487782679277569/ameDXIEC_normal.jpg"/>
    <hyperlink ref="G295" r:id="rId490" display="http://pbs.twimg.com/profile_images/1379152180733689860/2arWlwY6_normal.jpg"/>
    <hyperlink ref="G296" r:id="rId491" display="http://pbs.twimg.com/profile_images/1184505199794233345/hupTUZK7_normal.jpg"/>
    <hyperlink ref="G297" r:id="rId492" display="http://pbs.twimg.com/profile_images/1382672917335523336/ezC5Lnf6_normal.jpg"/>
    <hyperlink ref="G298" r:id="rId493" display="http://pbs.twimg.com/profile_images/1287801403969241090/2T7ghc0a_normal.jpg"/>
    <hyperlink ref="G299" r:id="rId494" display="http://pbs.twimg.com/profile_images/1374346225802182662/_tkfeu2o_normal.jpg"/>
    <hyperlink ref="G300" r:id="rId495" display="http://pbs.twimg.com/profile_images/1349622725539672064/KCdluXE9_normal.jpg"/>
    <hyperlink ref="G301" r:id="rId496" display="http://pbs.twimg.com/profile_images/861686219243171841/6V134rtC_normal.jpg"/>
    <hyperlink ref="G302" r:id="rId497" display="http://pbs.twimg.com/profile_images/1380490793790681088/Vw-TSOgA_normal.jpg"/>
    <hyperlink ref="G303" r:id="rId498" display="http://pbs.twimg.com/profile_images/863712249353043968/iWUcuaf9_normal.jpg"/>
    <hyperlink ref="G304" r:id="rId499" display="http://pbs.twimg.com/profile_images/1344938254878048257/ZaUwN4xH_normal.jpg"/>
    <hyperlink ref="G305" r:id="rId500" display="http://pbs.twimg.com/profile_images/1376998681799503874/Ic31lked_normal.jpg"/>
    <hyperlink ref="G306" r:id="rId501" display="http://pbs.twimg.com/profile_images/1313854019996180480/wKob-sH1_normal.jpg"/>
    <hyperlink ref="G307" r:id="rId502" display="http://pbs.twimg.com/profile_images/1324649730429902848/wMs594ab_normal.jpg"/>
    <hyperlink ref="G308" r:id="rId503" display="http://pbs.twimg.com/profile_images/76461405/Picture_10_normal.png"/>
    <hyperlink ref="G309" r:id="rId504" display="http://pbs.twimg.com/profile_images/1355904743437193229/Be3Rne4p_normal.jpg"/>
    <hyperlink ref="G310" r:id="rId505" display="http://pbs.twimg.com/profile_images/1318321821108850688/bdx95WHM_normal.jpg"/>
    <hyperlink ref="G311" r:id="rId506" display="http://pbs.twimg.com/profile_images/1237885949389893638/dKZuJqOg_normal.jpg"/>
    <hyperlink ref="G312" r:id="rId507" display="http://pbs.twimg.com/profile_images/963163573571719168/kv9ymnYd_normal.jpg"/>
    <hyperlink ref="G313" r:id="rId508" display="http://pbs.twimg.com/profile_images/1348287685635547137/w3IG3t4P_normal.jpg"/>
    <hyperlink ref="G314" r:id="rId509" display="http://pbs.twimg.com/profile_images/1377650161787232258/8I5YGlwO_normal.jpg"/>
    <hyperlink ref="G315" r:id="rId510" display="http://pbs.twimg.com/profile_images/3596883840/142d6aba2e2d2c0312d0ef70c9fe0d75_normal.jpeg"/>
    <hyperlink ref="G316" r:id="rId511" display="http://pbs.twimg.com/profile_images/1342108902830256134/NRSJA-rO_normal.jpg"/>
    <hyperlink ref="G317" r:id="rId512" display="http://pbs.twimg.com/profile_images/1354001202124623873/VzNyEPFK_normal.jpg"/>
    <hyperlink ref="G318" r:id="rId513" display="http://pbs.twimg.com/profile_images/1381294497347350530/qytcgjSk_normal.jpg"/>
    <hyperlink ref="G319" r:id="rId514" display="http://pbs.twimg.com/profile_images/1268805301781909504/f6eGEPIx_normal.jpg"/>
    <hyperlink ref="G320" r:id="rId515" display="http://pbs.twimg.com/profile_images/1377040109325983748/0TAD53PD_normal.jpg"/>
    <hyperlink ref="G321" r:id="rId516" display="http://pbs.twimg.com/profile_images/1248102913202958338/29ARchZl_normal.jpg"/>
    <hyperlink ref="G322" r:id="rId517" display="http://pbs.twimg.com/profile_images/943948741937172480/ICeaQNhB_normal.jpg"/>
    <hyperlink ref="G323" r:id="rId518" display="http://pbs.twimg.com/profile_images/1174699603360440322/2Q72p3CP_normal.jpg"/>
    <hyperlink ref="G324" r:id="rId519" display="http://pbs.twimg.com/profile_images/515633307963236354/dCYQdFe7_normal.jpeg"/>
    <hyperlink ref="G325" r:id="rId520" display="http://pbs.twimg.com/profile_images/1308825905914097664/6FQvWAzN_normal.jpg"/>
    <hyperlink ref="G326" r:id="rId521" display="http://pbs.twimg.com/profile_images/1337783566072229896/jH-eSmSd_normal.jpg"/>
    <hyperlink ref="G327" r:id="rId522" display="http://pbs.twimg.com/profile_images/1836366566/wahlstudio_ausschnitt_normal.jpg"/>
    <hyperlink ref="G328" r:id="rId523" display="http://pbs.twimg.com/profile_images/1300917906478370822/M37CsxgW_normal.jpg"/>
    <hyperlink ref="G329" r:id="rId524" display="http://pbs.twimg.com/profile_images/1331334085172748297/fL7p5f-E_normal.jpg"/>
    <hyperlink ref="G330" r:id="rId525" display="http://pbs.twimg.com/profile_images/525286166719758336/RgK5_rrA_normal.jpeg"/>
    <hyperlink ref="G331" r:id="rId526" display="http://pbs.twimg.com/profile_images/1169590060628500483/z4AIUzc3_normal.jpg"/>
    <hyperlink ref="G332" r:id="rId527" display="http://pbs.twimg.com/profile_images/1285487598165790726/41ArueXK_normal.jpg"/>
    <hyperlink ref="G333" r:id="rId528" display="http://pbs.twimg.com/profile_images/1120664758439616513/iRZ0O6td_normal.png"/>
    <hyperlink ref="G334" r:id="rId529" display="http://pbs.twimg.com/profile_images/1118461212998680576/DvjyU5NF_normal.png"/>
    <hyperlink ref="G335" r:id="rId530" display="http://pbs.twimg.com/profile_images/1067046869325529088/oNSR8IV8_normal.jpg"/>
    <hyperlink ref="G336" r:id="rId531" display="http://pbs.twimg.com/profile_images/1360205425170403332/H1PvcOp1_normal.jpg"/>
    <hyperlink ref="G337" r:id="rId532" display="http://pbs.twimg.com/profile_images/972011690798727168/EOUiS6sl_normal.jpg"/>
    <hyperlink ref="G338" r:id="rId533" display="http://pbs.twimg.com/profile_images/1377563674974511105/5mNmBrRy_normal.jpg"/>
    <hyperlink ref="G339" r:id="rId534" display="http://pbs.twimg.com/profile_images/1378809768211537925/LsbZpHMT_normal.jpg"/>
    <hyperlink ref="G340" r:id="rId535" display="http://pbs.twimg.com/profile_images/1379522263670751233/WqnmMauj_normal.jpg"/>
    <hyperlink ref="G341" r:id="rId536" display="http://pbs.twimg.com/profile_images/1378118315097341956/1Wk69z1T_normal.jpg"/>
    <hyperlink ref="G342" r:id="rId537" display="http://pbs.twimg.com/profile_images/1351435670007504904/BxD11AmY_normal.jpg"/>
    <hyperlink ref="G343" r:id="rId538" display="http://pbs.twimg.com/profile_images/1349813812631887879/Bo7iTVK6_normal.jpg"/>
    <hyperlink ref="G344" r:id="rId539" display="http://pbs.twimg.com/profile_images/959466999444275200/SBbVrjTH_normal.jpg"/>
    <hyperlink ref="G345" r:id="rId540" display="http://pbs.twimg.com/profile_images/1363798931453411328/_bbW-7Iv_normal.jpg"/>
    <hyperlink ref="G346" r:id="rId541" display="http://pbs.twimg.com/profile_images/1323245946814255106/vDJX-cdd_normal.jpg"/>
    <hyperlink ref="G347" r:id="rId542" display="http://pbs.twimg.com/profile_images/1381986570622922752/j2MmSKqT_normal.jpg"/>
    <hyperlink ref="G348" r:id="rId543" display="http://pbs.twimg.com/profile_images/1193535039608426496/tZIRVk-e_normal.jpg"/>
    <hyperlink ref="G349" r:id="rId544" display="http://pbs.twimg.com/profile_images/1381640047636664322/kVkMAqiG_normal.jpg"/>
    <hyperlink ref="G350" r:id="rId545" display="http://pbs.twimg.com/profile_images/888901237172842496/c9bbG3Ef_normal.jpg"/>
    <hyperlink ref="G351" r:id="rId546" display="http://pbs.twimg.com/profile_images/1367807353547087876/u-N77ApR_normal.jpg"/>
    <hyperlink ref="G352" r:id="rId547" display="http://pbs.twimg.com/profile_images/1327958313091338240/yY2Ugtlc_normal.jpg"/>
    <hyperlink ref="G353" r:id="rId548" display="http://pbs.twimg.com/profile_images/856414345961623553/6WZxRuGu_normal.jpg"/>
    <hyperlink ref="G354" r:id="rId549" display="http://abs.twimg.com/sticky/default_profile_images/default_profile_normal.png"/>
    <hyperlink ref="G355" r:id="rId550" display="http://pbs.twimg.com/profile_images/1369307236250554378/deJUaGfw_normal.jpg"/>
    <hyperlink ref="G356" r:id="rId551" display="http://pbs.twimg.com/profile_images/1317819041910763520/Jpk4DrQ6_normal.jpg"/>
    <hyperlink ref="G357" r:id="rId552" display="http://pbs.twimg.com/profile_images/1380235582207631362/Puo9o0BS_normal.jpg"/>
    <hyperlink ref="G358" r:id="rId553" display="http://abs.twimg.com/sticky/default_profile_images/default_profile_normal.png"/>
    <hyperlink ref="G359" r:id="rId554" display="http://pbs.twimg.com/profile_images/1340583250654343168/2NcmD_So_normal.jpg"/>
    <hyperlink ref="G360" r:id="rId555" display="http://pbs.twimg.com/profile_images/1381663593612115979/8kxvVrgU_normal.jpg"/>
    <hyperlink ref="G361" r:id="rId556" display="http://pbs.twimg.com/profile_images/1347542054252011523/wGNxYUMb_normal.jpg"/>
    <hyperlink ref="G362" r:id="rId557" display="http://pbs.twimg.com/profile_images/1276412353563832320/LK4bICXB_normal.jpg"/>
    <hyperlink ref="G363" r:id="rId558" display="http://pbs.twimg.com/profile_images/1061892006128050176/vtdvMJaW_normal.jpg"/>
    <hyperlink ref="G364" r:id="rId559" display="http://pbs.twimg.com/profile_images/1338976825243037697/2a23CuPG_normal.jpg"/>
    <hyperlink ref="G365" r:id="rId560" display="http://pbs.twimg.com/profile_images/1379012871137427456/G415yFGB_normal.jpg"/>
    <hyperlink ref="G366" r:id="rId561" display="http://pbs.twimg.com/profile_images/1345299788485505025/ogfGv3eD_normal.jpg"/>
    <hyperlink ref="G367" r:id="rId562" display="http://pbs.twimg.com/profile_images/1377293979172098048/hetOKzdh_normal.jpg"/>
    <hyperlink ref="G368" r:id="rId563" display="http://pbs.twimg.com/profile_images/1064818779564183552/YdgaSox4_normal.jpg"/>
    <hyperlink ref="G369" r:id="rId564" display="http://pbs.twimg.com/profile_images/697154064627400704/nXB01noZ_normal.jpg"/>
    <hyperlink ref="G370" r:id="rId565" display="http://pbs.twimg.com/profile_images/1202231665118138369/PZ0996Jz_normal.jpg"/>
    <hyperlink ref="G371" r:id="rId566" display="http://pbs.twimg.com/profile_images/1467943098/Unbenannt_normal.png"/>
    <hyperlink ref="G372" r:id="rId567" display="http://pbs.twimg.com/profile_images/1298109862430162944/8pd3gPfR_normal.jpg"/>
    <hyperlink ref="G373" r:id="rId568" display="http://pbs.twimg.com/profile_images/1262290694233825280/VGSKxzdr_normal.jpg"/>
    <hyperlink ref="G374" r:id="rId569" display="http://pbs.twimg.com/profile_images/1180066985587159045/Iw3_BJDA_normal.jpg"/>
    <hyperlink ref="G375" r:id="rId570" display="http://pbs.twimg.com/profile_images/1355998454875639808/CHtji9jd_normal.jpg"/>
    <hyperlink ref="G376" r:id="rId571" display="http://pbs.twimg.com/profile_images/1143592778418610176/sG_wAbR1_normal.jpg"/>
    <hyperlink ref="G377" r:id="rId572" display="http://pbs.twimg.com/profile_images/601430497483431936/CTEPAWO2_normal.jpg"/>
    <hyperlink ref="G378" r:id="rId573" display="http://pbs.twimg.com/profile_images/947178618760957953/r1SxYq5f_normal.jpg"/>
    <hyperlink ref="G379" r:id="rId574" display="http://pbs.twimg.com/profile_images/1055923971470880769/kCQcLCTh_normal.jpg"/>
    <hyperlink ref="G380" r:id="rId575" display="http://pbs.twimg.com/profile_images/677305561386344449/sl5l1T4L_normal.jpg"/>
    <hyperlink ref="G381" r:id="rId576" display="http://pbs.twimg.com/profile_images/687190566359154688/MiRzlK03_normal.png"/>
    <hyperlink ref="G382" r:id="rId577" display="http://pbs.twimg.com/profile_images/1276819415624044544/6cnC1X7E_normal.jpg"/>
    <hyperlink ref="G383" r:id="rId578" display="http://pbs.twimg.com/profile_images/1272490417364389889/CdX-rqye_normal.jpg"/>
    <hyperlink ref="G384" r:id="rId579" display="http://pbs.twimg.com/profile_images/1369292863842947074/x0KfMN_K_normal.jpg"/>
    <hyperlink ref="G385" r:id="rId580" display="http://pbs.twimg.com/profile_images/1367192057379495936/-j_c52B__normal.jpg"/>
    <hyperlink ref="G386" r:id="rId581" display="http://pbs.twimg.com/profile_images/1347716851275595776/9clgw_j4_normal.jpg"/>
    <hyperlink ref="G387" r:id="rId582" display="http://pbs.twimg.com/profile_images/1379512973300015110/H3tDNiV4_normal.jpg"/>
    <hyperlink ref="G388" r:id="rId583" display="http://pbs.twimg.com/profile_images/1271881902950146050/dyzSa7Oc_normal.jpg"/>
    <hyperlink ref="G389" r:id="rId584" display="http://pbs.twimg.com/profile_images/1353766262896259072/Q2O-wlSR_normal.jpg"/>
    <hyperlink ref="G390" r:id="rId585" display="http://pbs.twimg.com/profile_images/1218092110630486016/Q9wcB8G9_normal.jpg"/>
    <hyperlink ref="G391" r:id="rId586" display="http://pbs.twimg.com/profile_images/1330407049268760576/nOSo_iQS_normal.jpg"/>
    <hyperlink ref="G392" r:id="rId587" display="http://pbs.twimg.com/profile_images/733203525409382400/vzcY850R_normal.jpg"/>
    <hyperlink ref="G393" r:id="rId588" display="http://pbs.twimg.com/profile_images/1199676061753257984/UO-sazGG_normal.jpg"/>
    <hyperlink ref="G394" r:id="rId589" display="http://pbs.twimg.com/profile_images/742850220967514112/3FpZRebW_normal.jpg"/>
    <hyperlink ref="G395" r:id="rId590" display="http://pbs.twimg.com/profile_images/1326585570928320513/vBghZLWX_normal.jpg"/>
    <hyperlink ref="G396" r:id="rId591" display="http://pbs.twimg.com/profile_images/1273113557035597826/k-Vk6OD__normal.jpg"/>
    <hyperlink ref="G397" r:id="rId592" display="http://pbs.twimg.com/profile_images/505034570924707842/Fa7GJuaV_normal.png"/>
    <hyperlink ref="G398" r:id="rId593" display="http://pbs.twimg.com/profile_images/1379475962828623875/Xw5pqlUf_normal.jpg"/>
    <hyperlink ref="G399" r:id="rId594" display="http://pbs.twimg.com/profile_images/1220795416721141760/enG1GnKV_normal.jpg"/>
    <hyperlink ref="G400" r:id="rId595" display="http://pbs.twimg.com/profile_images/1032964607369981953/4OElUx2v_normal.jpg"/>
    <hyperlink ref="G401" r:id="rId596" display="http://pbs.twimg.com/profile_images/3450169475/b5f96a2fc8ec3572af94c0fb1e216f43_normal.jpeg"/>
    <hyperlink ref="G402" r:id="rId597" display="http://pbs.twimg.com/profile_images/1375450145416941569/hQOcz2rl_normal.jpg"/>
    <hyperlink ref="G403" r:id="rId598" display="http://pbs.twimg.com/profile_images/1153224063525019648/JED3HZzu_normal.jpg"/>
    <hyperlink ref="G404" r:id="rId599" display="http://pbs.twimg.com/profile_images/1377850650042634246/6UpRp5OR_normal.jpg"/>
    <hyperlink ref="G405" r:id="rId600" display="http://abs.twimg.com/sticky/default_profile_images/default_profile_normal.png"/>
    <hyperlink ref="G406" r:id="rId601" display="http://pbs.twimg.com/profile_images/1012671053309599746/4n63et9__normal.jpg"/>
    <hyperlink ref="G407" r:id="rId602" display="http://pbs.twimg.com/profile_images/1148585484119134208/6Pxm44_Q_normal.png"/>
    <hyperlink ref="G408" r:id="rId603" display="http://pbs.twimg.com/profile_images/727875988537917440/Rxre8dd3_normal.jpg"/>
    <hyperlink ref="G409" r:id="rId604" display="http://pbs.twimg.com/profile_images/1382262463664689153/8lvap9NS_normal.jpg"/>
    <hyperlink ref="G410" r:id="rId605" display="http://pbs.twimg.com/profile_images/1382000003384754181/hj3_xnAd_normal.jpg"/>
    <hyperlink ref="G411" r:id="rId606" display="http://pbs.twimg.com/profile_images/1351445531319529472/KIT-PE7G_normal.jpg"/>
    <hyperlink ref="G412" r:id="rId607" display="http://pbs.twimg.com/profile_images/1361935517768646657/tnDrshh7_normal.jpg"/>
    <hyperlink ref="G413" r:id="rId608" display="http://pbs.twimg.com/profile_images/1379428419033698311/_3pVWeGa_normal.jpg"/>
    <hyperlink ref="G414" r:id="rId609" display="http://pbs.twimg.com/profile_images/1378846015487418375/_GDJed82_normal.jpg"/>
    <hyperlink ref="G415" r:id="rId610" display="http://pbs.twimg.com/profile_images/1102260797533765638/dv2PbNwr_normal.png"/>
    <hyperlink ref="G416" r:id="rId611" display="http://pbs.twimg.com/profile_images/1343166271492337664/UCI6DlTD_normal.jpg"/>
    <hyperlink ref="G417" r:id="rId612" display="http://pbs.twimg.com/profile_images/1379083542836228097/ghK_Z3ij_normal.jpg"/>
    <hyperlink ref="G418" r:id="rId613" display="http://pbs.twimg.com/profile_images/1379032411569283072/nt0AhDLm_normal.jpg"/>
    <hyperlink ref="G419" r:id="rId614" display="http://pbs.twimg.com/profile_images/1323332728687910913/koRbF3mi_normal.jpg"/>
    <hyperlink ref="G420" r:id="rId615" display="http://pbs.twimg.com/profile_images/1376648020826152964/D2vJdXsk_normal.jpg"/>
    <hyperlink ref="G421" r:id="rId616" display="http://pbs.twimg.com/profile_images/1381033835480113156/9VH8ZKWE_normal.jpg"/>
    <hyperlink ref="G422" r:id="rId617" display="http://pbs.twimg.com/profile_images/1379112228117430281/vJAJ_55Y_normal.jpg"/>
    <hyperlink ref="G423" r:id="rId618" display="http://pbs.twimg.com/profile_images/1380835400529420288/S4JQXeGe_normal.jpg"/>
    <hyperlink ref="G424" r:id="rId619" display="http://pbs.twimg.com/profile_images/822503940998696961/E8vCqvuW_normal.jpg"/>
    <hyperlink ref="G425" r:id="rId620" display="http://pbs.twimg.com/profile_images/631777284886806528/4M0UXwUx_normal.png"/>
    <hyperlink ref="G426" r:id="rId621" display="http://pbs.twimg.com/profile_images/1378063418817708033/nn7GKU2U_normal.jpg"/>
    <hyperlink ref="G427" r:id="rId622" display="http://abs.twimg.com/sticky/default_profile_images/default_profile_normal.png"/>
    <hyperlink ref="G428" r:id="rId623" display="http://pbs.twimg.com/profile_images/1382432630201782278/evERwIkD_normal.jpg"/>
    <hyperlink ref="G429" r:id="rId624" display="http://pbs.twimg.com/profile_images/1308525211030097923/-3oqcuQx_normal.jpg"/>
    <hyperlink ref="G430" r:id="rId625" display="http://pbs.twimg.com/profile_images/1376329298735468544/wi00QqP5_normal.jpg"/>
    <hyperlink ref="G431" r:id="rId626" display="http://pbs.twimg.com/profile_images/1382789271346630659/AjvdJLDl_normal.jpg"/>
    <hyperlink ref="G432" r:id="rId627" display="http://pbs.twimg.com/profile_images/1689870559/TokyoESPavatar_normal.jpg"/>
    <hyperlink ref="G433" r:id="rId628" display="http://pbs.twimg.com/profile_images/704410262967816192/8Q3azill_normal.jpg"/>
    <hyperlink ref="G434" r:id="rId629" display="http://pbs.twimg.com/profile_images/1254161307475083265/E83HspLb_normal.jpg"/>
    <hyperlink ref="G435" r:id="rId630" display="http://pbs.twimg.com/profile_images/1337347721024385027/yt5kTOHb_normal.jpg"/>
    <hyperlink ref="G436" r:id="rId631" display="http://pbs.twimg.com/profile_images/1299072900432097280/Qg6YPqap_normal.jpg"/>
    <hyperlink ref="G437" r:id="rId632" display="http://pbs.twimg.com/profile_images/1379667918846312449/MVhCrJiq_normal.jpg"/>
    <hyperlink ref="G438" r:id="rId633" display="http://pbs.twimg.com/profile_images/1379023160419450881/CiCZwjHI_normal.jpg"/>
    <hyperlink ref="G439" r:id="rId634" display="http://pbs.twimg.com/profile_images/1275344468728741889/x2XdaZrF_normal.jpg"/>
    <hyperlink ref="G440" r:id="rId635" display="http://pbs.twimg.com/profile_images/1378826230179500036/T8VpvYbF_normal.jpg"/>
    <hyperlink ref="G441" r:id="rId636" display="http://pbs.twimg.com/profile_images/1265380988307283972/yp04S4BG_normal.jpg"/>
    <hyperlink ref="G442" r:id="rId637" display="http://pbs.twimg.com/profile_images/1371389314324631552/2T2OUpCs_normal.png"/>
    <hyperlink ref="G443" r:id="rId638" display="http://pbs.twimg.com/profile_images/911150408596426752/T2asPeG9_normal.jpg"/>
    <hyperlink ref="G444" r:id="rId639" display="http://pbs.twimg.com/profile_images/1184225009776111618/WUOj-TKf_normal.jpg"/>
    <hyperlink ref="G445" r:id="rId640" display="http://pbs.twimg.com/profile_images/1333517761709035527/ZtmYM_tN_normal.jpg"/>
    <hyperlink ref="G446" r:id="rId641" display="http://pbs.twimg.com/profile_images/1376847468642635776/MOrgp8gG_normal.jpg"/>
    <hyperlink ref="AP3" r:id="rId642" display="https://twitter.com/bluebpp"/>
    <hyperlink ref="AP4" r:id="rId643" display="https://twitter.com/blickch"/>
    <hyperlink ref="AP5" r:id="rId644" display="https://twitter.com/shinjo55"/>
    <hyperlink ref="AP6" r:id="rId645" display="https://twitter.com/michellemming"/>
    <hyperlink ref="AP7" r:id="rId646" display="https://twitter.com/deville_late"/>
    <hyperlink ref="AP8" r:id="rId647" display="https://twitter.com/frauenbundch"/>
    <hyperlink ref="AP9" r:id="rId648" display="https://twitter.com/alliance_f"/>
    <hyperlink ref="AP10" r:id="rId649" display="https://twitter.com/rechts_populist"/>
    <hyperlink ref="AP11" r:id="rId650" display="https://twitter.com/uschuepbach"/>
    <hyperlink ref="AP12" r:id="rId651" display="https://twitter.com/jungesvp"/>
    <hyperlink ref="AP13" r:id="rId652" display="https://twitter.com/andreasgerber12"/>
    <hyperlink ref="AP14" r:id="rId653" display="https://twitter.com/sandrobrotz"/>
    <hyperlink ref="AP15" r:id="rId654" display="https://twitter.com/eduardgrnwald"/>
    <hyperlink ref="AP16" r:id="rId655" display="https://twitter.com/webergobet"/>
    <hyperlink ref="AP17" r:id="rId656" display="https://twitter.com/chvuille"/>
    <hyperlink ref="AP18" r:id="rId657" display="https://twitter.com/nau_live"/>
    <hyperlink ref="AP19" r:id="rId658" display="https://twitter.com/kampagnenleiter"/>
    <hyperlink ref="AP20" r:id="rId659" display="https://twitter.com/bag_ofsp_ufsp"/>
    <hyperlink ref="AP21" r:id="rId660" display="https://twitter.com/petragoessi"/>
    <hyperlink ref="AP22" r:id="rId661" display="https://twitter.com/fdp_liberalen"/>
    <hyperlink ref="AP23" r:id="rId662" display="https://twitter.com/schuhmacherchr2"/>
    <hyperlink ref="AP24" r:id="rId663" display="https://twitter.com/florinschuetz"/>
    <hyperlink ref="AP25" r:id="rId664" display="https://twitter.com/martina52050548"/>
    <hyperlink ref="AP26" r:id="rId665" display="https://twitter.com/lisa_christ_"/>
    <hyperlink ref="AP27" r:id="rId666" display="https://twitter.com/ragnaros2020"/>
    <hyperlink ref="AP28" r:id="rId667" display="https://twitter.com/swissscience_tf"/>
    <hyperlink ref="AP29" r:id="rId668" display="https://twitter.com/martincjanssen"/>
    <hyperlink ref="AP30" r:id="rId669" display="https://twitter.com/maria77684911"/>
    <hyperlink ref="AP31" r:id="rId670" display="https://twitter.com/youtube"/>
    <hyperlink ref="AP32" r:id="rId671" display="https://twitter.com/jobstwagner"/>
    <hyperlink ref="AP33" r:id="rId672" display="https://twitter.com/dailytalk"/>
    <hyperlink ref="AP34" r:id="rId673" display="https://twitter.com/hller6"/>
    <hyperlink ref="AP35" r:id="rId674" display="https://twitter.com/staub_bernice"/>
    <hyperlink ref="AP36" r:id="rId675" display="https://twitter.com/swiss_lol"/>
    <hyperlink ref="AP37" r:id="rId676" display="https://twitter.com/gorasman"/>
    <hyperlink ref="AP38" r:id="rId677" display="https://twitter.com/infosperber"/>
    <hyperlink ref="AP39" r:id="rId678" display="https://twitter.com/nzahn42"/>
    <hyperlink ref="AP40" r:id="rId679" display="https://twitter.com/watson_news"/>
    <hyperlink ref="AP41" r:id="rId680" display="https://twitter.com/ollafischer"/>
    <hyperlink ref="AP42" r:id="rId681" display="https://twitter.com/oliverlutz1"/>
    <hyperlink ref="AP43" r:id="rId682" display="https://twitter.com/retoliniger"/>
    <hyperlink ref="AP44" r:id="rId683" display="https://twitter.com/thomas_aeschi"/>
    <hyperlink ref="AP45" r:id="rId684" display="https://twitter.com/frankmenger"/>
    <hyperlink ref="AP46" r:id="rId685" display="https://twitter.com/fdp_luzern"/>
    <hyperlink ref="AP47" r:id="rId686" display="https://twitter.com/sgruninger"/>
    <hyperlink ref="AP48" r:id="rId687" display="https://twitter.com/nicolaforster"/>
    <hyperlink ref="AP49" r:id="rId688" display="https://twitter.com/grglktrn"/>
    <hyperlink ref="AP50" r:id="rId689" display="https://twitter.com/evaherzog_bs"/>
    <hyperlink ref="AP51" r:id="rId690" display="https://twitter.com/tomkellerbasel"/>
    <hyperlink ref="AP52" r:id="rId691" display="https://twitter.com/yferi"/>
    <hyperlink ref="AP53" r:id="rId692" display="https://twitter.com/kurtthomasstoc1"/>
    <hyperlink ref="AP54" r:id="rId693" display="https://twitter.com/srfnews"/>
    <hyperlink ref="AP55" r:id="rId694" display="https://twitter.com/anninafro"/>
    <hyperlink ref="AP56" r:id="rId695" display="https://twitter.com/jostjost4"/>
    <hyperlink ref="AP57" r:id="rId696" display="https://twitter.com/svpzh"/>
    <hyperlink ref="AP58" r:id="rId697" display="https://twitter.com/kallipygos4"/>
    <hyperlink ref="AP59" r:id="rId698" display="https://twitter.com/hm01869"/>
    <hyperlink ref="AP60" r:id="rId699" display="https://twitter.com/anhohx"/>
    <hyperlink ref="AP61" r:id="rId700" display="https://twitter.com/culturcafebrig"/>
    <hyperlink ref="AP62" r:id="rId701" display="https://twitter.com/evakuierenjetzt"/>
    <hyperlink ref="AP63" r:id="rId702" display="https://twitter.com/waschbar21"/>
    <hyperlink ref="AP64" r:id="rId703" display="https://twitter.com/possencurator"/>
    <hyperlink ref="AP65" r:id="rId704" display="https://twitter.com/hasscho"/>
    <hyperlink ref="AP66" r:id="rId705" display="https://twitter.com/buchermanfred"/>
    <hyperlink ref="AP67" r:id="rId706" display="https://twitter.com/hansjaaggi"/>
    <hyperlink ref="AP68" r:id="rId707" display="https://twitter.com/halpern_claude"/>
    <hyperlink ref="AP69" r:id="rId708" display="https://twitter.com/enzokenzo10"/>
    <hyperlink ref="AP70" r:id="rId709" display="https://twitter.com/lajuga"/>
    <hyperlink ref="AP71" r:id="rId710" display="https://twitter.com/kanal8610"/>
    <hyperlink ref="AP72" r:id="rId711" display="https://twitter.com/peschemuller"/>
    <hyperlink ref="AP73" r:id="rId712" display="https://twitter.com/librarie67"/>
    <hyperlink ref="AP74" r:id="rId713" display="https://twitter.com/pepipedroni"/>
    <hyperlink ref="AP75" r:id="rId714" display="https://twitter.com/fannierhyner"/>
    <hyperlink ref="AP76" r:id="rId715" display="https://twitter.com/alain_berset"/>
    <hyperlink ref="AP77" r:id="rId716" display="https://twitter.com/thomasarends5"/>
    <hyperlink ref="AP78" r:id="rId717" display="https://twitter.com/timetowakeupsw1"/>
    <hyperlink ref="AP79" r:id="rId718" display="https://twitter.com/luananussbaum"/>
    <hyperlink ref="AP80" r:id="rId719" display="https://twitter.com/jschnoya"/>
    <hyperlink ref="AP81" r:id="rId720" display="https://twitter.com/hellud123"/>
    <hyperlink ref="AP82" r:id="rId721" display="https://twitter.com/lemmyk79"/>
    <hyperlink ref="AP83" r:id="rId722" display="https://twitter.com/lupinien70"/>
    <hyperlink ref="AP84" r:id="rId723" display="https://twitter.com/kessy19721"/>
    <hyperlink ref="AP85" r:id="rId724" display="https://twitter.com/dummokratie"/>
    <hyperlink ref="AP86" r:id="rId725" display="https://twitter.com/teamwissen"/>
    <hyperlink ref="AP87" r:id="rId726" display="https://twitter.com/infokantonuri"/>
    <hyperlink ref="AP88" r:id="rId727" display="https://twitter.com/vbs_ddps"/>
    <hyperlink ref="AP89" r:id="rId728" display="https://twitter.com/fedpolch"/>
    <hyperlink ref="AP90" r:id="rId729" display="https://twitter.com/kaposg"/>
    <hyperlink ref="AP91" r:id="rId730" display="https://twitter.com/stadtrj"/>
    <hyperlink ref="AP92" r:id="rId731" display="https://twitter.com/covidiotench"/>
    <hyperlink ref="AP93" r:id="rId732" display="https://twitter.com/svpch"/>
    <hyperlink ref="AP94" r:id="rId733" display="https://twitter.com/inozzerr"/>
    <hyperlink ref="AP95" r:id="rId734" display="https://twitter.com/romyzurrer"/>
    <hyperlink ref="AP96" r:id="rId735" display="https://twitter.com/c_caviglia"/>
    <hyperlink ref="AP97" r:id="rId736" display="https://twitter.com/danny25338463"/>
    <hyperlink ref="AP98" r:id="rId737" display="https://twitter.com/bundesrat_ch"/>
    <hyperlink ref="AP99" r:id="rId738" display="https://twitter.com/bundeshaus_bern"/>
    <hyperlink ref="AP100" r:id="rId739" display="https://twitter.com/egyptian_debora"/>
    <hyperlink ref="AP101" r:id="rId740" display="https://twitter.com/berniebosshart"/>
    <hyperlink ref="AP102" r:id="rId741" display="https://twitter.com/da_vinci2007"/>
    <hyperlink ref="AP103" r:id="rId742" display="https://twitter.com/astrogator14"/>
    <hyperlink ref="AP104" r:id="rId743" display="https://twitter.com/medec_29"/>
    <hyperlink ref="AP105" r:id="rId744" display="https://twitter.com/stammwitztimo"/>
    <hyperlink ref="AP106" r:id="rId745" display="https://twitter.com/tantetv48"/>
    <hyperlink ref="AP107" r:id="rId746" display="https://twitter.com/deganisfabrizio"/>
    <hyperlink ref="AP108" r:id="rId747" display="https://twitter.com/thstoiker"/>
    <hyperlink ref="AP109" r:id="rId748" display="https://twitter.com/strubedgar"/>
    <hyperlink ref="AP110" r:id="rId749" display="https://twitter.com/klickhouse"/>
    <hyperlink ref="AP111" r:id="rId750" display="https://twitter.com/rolfwanner3"/>
    <hyperlink ref="AP112" r:id="rId751" display="https://twitter.com/felspass"/>
    <hyperlink ref="AP113" r:id="rId752" display="https://twitter.com/sophieachermann"/>
    <hyperlink ref="AP114" r:id="rId753" display="https://twitter.com/pirovanothomas"/>
    <hyperlink ref="AP115" r:id="rId754" display="https://twitter.com/erwinschmid"/>
    <hyperlink ref="AP116" r:id="rId755" display="https://twitter.com/florianinhauser"/>
    <hyperlink ref="AP117" r:id="rId756" display="https://twitter.com/elitesoldat1"/>
    <hyperlink ref="AP118" r:id="rId757" display="https://twitter.com/jaienviedecrier"/>
    <hyperlink ref="AP119" r:id="rId758" display="https://twitter.com/ad_bebopp"/>
    <hyperlink ref="AP120" r:id="rId759" display="https://twitter.com/andidreisiebner"/>
    <hyperlink ref="AP121" r:id="rId760" display="https://twitter.com/martin_mader_63"/>
    <hyperlink ref="AP122" r:id="rId761" display="https://twitter.com/toscanralph"/>
    <hyperlink ref="AP123" r:id="rId762" display="https://twitter.com/annettenimzik"/>
    <hyperlink ref="AP124" r:id="rId763" display="https://twitter.com/ralfpeter87"/>
    <hyperlink ref="AP125" r:id="rId764" display="https://twitter.com/lauraschwab10"/>
    <hyperlink ref="AP126" r:id="rId765" display="https://twitter.com/stahlzart"/>
    <hyperlink ref="AP127" r:id="rId766" display="https://twitter.com/joenuc"/>
    <hyperlink ref="AP128" r:id="rId767" display="https://twitter.com/alexanderfeuz"/>
    <hyperlink ref="AP129" r:id="rId768" display="https://twitter.com/brunnersoares"/>
    <hyperlink ref="AP130" r:id="rId769" display="https://twitter.com/parmeling"/>
    <hyperlink ref="AP131" r:id="rId770" display="https://twitter.com/phopart"/>
    <hyperlink ref="AP132" r:id="rId771" display="https://twitter.com/sqissc"/>
    <hyperlink ref="AP133" r:id="rId772" display="https://twitter.com/knackeboul"/>
    <hyperlink ref="AP134" r:id="rId773" display="https://twitter.com/improve_this"/>
    <hyperlink ref="AP135" r:id="rId774" display="https://twitter.com/rolfvmax"/>
    <hyperlink ref="AP136" r:id="rId775" display="https://twitter.com/diegute3"/>
    <hyperlink ref="AP137" r:id="rId776" display="https://twitter.com/patwittmer"/>
    <hyperlink ref="AP138" r:id="rId777" display="https://twitter.com/linkergruener"/>
    <hyperlink ref="AP139" r:id="rId778" display="https://twitter.com/marypop2701"/>
    <hyperlink ref="AP140" r:id="rId779" display="https://twitter.com/nzz"/>
    <hyperlink ref="AP141" r:id="rId780" display="https://twitter.com/elmarleimgruber"/>
    <hyperlink ref="AP142" r:id="rId781" display="https://twitter.com/hinterfragender"/>
    <hyperlink ref="AP143" r:id="rId782" display="https://twitter.com/dontmissmeathom"/>
    <hyperlink ref="AP144" r:id="rId783" display="https://twitter.com/elvira_greco"/>
    <hyperlink ref="AP145" r:id="rId784" display="https://twitter.com/newsslammer"/>
    <hyperlink ref="AP146" r:id="rId785" display="https://twitter.com/felixschneuwly"/>
    <hyperlink ref="AP147" r:id="rId786" display="https://twitter.com/urkantone"/>
    <hyperlink ref="AP148" r:id="rId787" display="https://twitter.com/firetruckmama"/>
    <hyperlink ref="AP149" r:id="rId788" display="https://twitter.com/felixkuhn9"/>
    <hyperlink ref="AP150" r:id="rId789" display="https://twitter.com/bohmesibyll"/>
    <hyperlink ref="AP151" r:id="rId790" display="https://twitter.com/elisabethtobler"/>
    <hyperlink ref="AP152" r:id="rId791" display="https://twitter.com/trusttheplan21"/>
    <hyperlink ref="AP153" r:id="rId792" display="https://twitter.com/nachdenker_ch"/>
    <hyperlink ref="AP154" r:id="rId793" display="https://twitter.com/thomecampo"/>
    <hyperlink ref="AP155" r:id="rId794" display="https://twitter.com/bettinagraf"/>
    <hyperlink ref="AP156" r:id="rId795" display="https://twitter.com/alehumanmovdoc"/>
    <hyperlink ref="AP157" r:id="rId796" display="https://twitter.com/gegen_oben"/>
    <hyperlink ref="AP158" r:id="rId797" display="https://twitter.com/fauschweiz"/>
    <hyperlink ref="AP159" r:id="rId798" display="https://twitter.com/arnogrueter"/>
    <hyperlink ref="AP160" r:id="rId799" display="https://twitter.com/eth"/>
    <hyperlink ref="AP161" r:id="rId800" display="https://twitter.com/stoesseldaniel"/>
    <hyperlink ref="AP162" r:id="rId801" display="https://twitter.com/ldv200"/>
    <hyperlink ref="AP163" r:id="rId802" display="https://twitter.com/bertifranz"/>
    <hyperlink ref="AP164" r:id="rId803" display="https://twitter.com/domiwaser"/>
    <hyperlink ref="AP165" r:id="rId804" display="https://twitter.com/hrdronline"/>
    <hyperlink ref="AP166" r:id="rId805" display="https://twitter.com/beobachtungsrat"/>
    <hyperlink ref="AP167" r:id="rId806" display="https://twitter.com/tweetreaktor"/>
    <hyperlink ref="AP168" r:id="rId807" display="https://twitter.com/dravenstales"/>
    <hyperlink ref="AP169" r:id="rId808" display="https://twitter.com/marzollinger"/>
    <hyperlink ref="AP170" r:id="rId809" display="https://twitter.com/josefwiederkehr"/>
    <hyperlink ref="AP171" r:id="rId810" display="https://twitter.com/lovelycolibri"/>
    <hyperlink ref="AP172" r:id="rId811" display="https://twitter.com/kinettehuber"/>
    <hyperlink ref="AP173" r:id="rId812" display="https://twitter.com/atsticks"/>
    <hyperlink ref="AP174" r:id="rId813" display="https://twitter.com/alba_saluda"/>
    <hyperlink ref="AP175" r:id="rId814" display="https://twitter.com/vinyldata"/>
    <hyperlink ref="AP176" r:id="rId815" display="https://twitter.com/bjoern_obrecht"/>
    <hyperlink ref="AP177" r:id="rId816" display="https://twitter.com/wolebar"/>
    <hyperlink ref="AP178" r:id="rId817" display="https://twitter.com/f_home340"/>
    <hyperlink ref="AP179" r:id="rId818" display="https://twitter.com/besorgtebrgeri2"/>
    <hyperlink ref="AP180" r:id="rId819" display="https://twitter.com/serclarrow"/>
    <hyperlink ref="AP181" r:id="rId820" display="https://twitter.com/pbruegger"/>
    <hyperlink ref="AP182" r:id="rId821" display="https://twitter.com/gerotara"/>
    <hyperlink ref="AP183" r:id="rId822" display="https://twitter.com/gonzalofotograf"/>
    <hyperlink ref="AP184" r:id="rId823" display="https://twitter.com/bremerguenter"/>
    <hyperlink ref="AP185" r:id="rId824" display="https://twitter.com/ipinky77"/>
    <hyperlink ref="AP186" r:id="rId825" display="https://twitter.com/mister_eichi"/>
    <hyperlink ref="AP187" r:id="rId826" display="https://twitter.com/redfish65730540"/>
    <hyperlink ref="AP188" r:id="rId827" display="https://twitter.com/appleretweetbot"/>
    <hyperlink ref="AP189" r:id="rId828" display="https://twitter.com/schutzmaskenka1"/>
    <hyperlink ref="AP190" r:id="rId829" display="https://twitter.com/antjehermenau"/>
    <hyperlink ref="AP191" r:id="rId830" display="https://twitter.com/lawandwomen"/>
    <hyperlink ref="AP192" r:id="rId831" display="https://twitter.com/evoweb2015"/>
    <hyperlink ref="AP193" r:id="rId832" display="https://twitter.com/schmitt23306661"/>
    <hyperlink ref="AP194" r:id="rId833" display="https://twitter.com/helenehargeshe1"/>
    <hyperlink ref="AP195" r:id="rId834" display="https://twitter.com/eric_maechler"/>
    <hyperlink ref="AP196" r:id="rId835" display="https://twitter.com/srf"/>
    <hyperlink ref="AP197" r:id="rId836" display="https://twitter.com/karlerbach"/>
    <hyperlink ref="AP198" r:id="rId837" display="https://twitter.com/alessiaagali"/>
    <hyperlink ref="AP199" r:id="rId838" display="https://twitter.com/berliner1404"/>
    <hyperlink ref="AP200" r:id="rId839" display="https://twitter.com/wysswilhelm"/>
    <hyperlink ref="AP201" r:id="rId840" display="https://twitter.com/carseri"/>
    <hyperlink ref="AP202" r:id="rId841" display="https://twitter.com/natasja_sommer"/>
    <hyperlink ref="AP203" r:id="rId842" display="https://twitter.com/skepteis"/>
    <hyperlink ref="AP204" r:id="rId843" display="https://twitter.com/ecom_ki"/>
    <hyperlink ref="AP205" r:id="rId844" display="https://twitter.com/hoidu13"/>
    <hyperlink ref="AP206" r:id="rId845" display="https://twitter.com/ppsde"/>
    <hyperlink ref="AP207" r:id="rId846" display="https://twitter.com/langstrumpfpipo"/>
    <hyperlink ref="AP208" r:id="rId847" display="https://twitter.com/minlimarti"/>
    <hyperlink ref="AP209" r:id="rId848" display="https://twitter.com/clafvaud"/>
    <hyperlink ref="AP210" r:id="rId849" display="https://twitter.com/alliancef_fr"/>
    <hyperlink ref="AP211" r:id="rId850" display="https://twitter.com/gleannmyllan"/>
    <hyperlink ref="AP212" r:id="rId851" display="https://twitter.com/ejpd_dfjp_dfgp"/>
    <hyperlink ref="AP213" r:id="rId852" display="https://twitter.com/gruenenetzwerke"/>
    <hyperlink ref="AP214" r:id="rId853" display="https://twitter.com/gruenezuerich"/>
    <hyperlink ref="AP215" r:id="rId854" display="https://twitter.com/1quolts"/>
    <hyperlink ref="AP216" r:id="rId855" display="https://twitter.com/lisawitzig55"/>
    <hyperlink ref="AP217" r:id="rId856" display="https://twitter.com/1_airdefender"/>
    <hyperlink ref="AP218" r:id="rId857" display="https://twitter.com/tbh80"/>
    <hyperlink ref="AP219" r:id="rId858" display="https://twitter.com/hazanirayidfada"/>
    <hyperlink ref="AP220" r:id="rId859" display="https://twitter.com/morvjn"/>
    <hyperlink ref="AP221" r:id="rId860" display="https://twitter.com/feusl"/>
    <hyperlink ref="AP222" r:id="rId861" display="https://twitter.com/markusboeni"/>
    <hyperlink ref="AP223" r:id="rId862" display="https://twitter.com/smbith1"/>
    <hyperlink ref="AP224" r:id="rId863" display="https://twitter.com/senhubert"/>
    <hyperlink ref="AP225" r:id="rId864" display="https://twitter.com/20min"/>
    <hyperlink ref="AP226" r:id="rId865" display="https://twitter.com/theobject19"/>
    <hyperlink ref="AP227" r:id="rId866" display="https://twitter.com/missmorlord"/>
    <hyperlink ref="AP228" r:id="rId867" display="https://twitter.com/ignaziocassis"/>
    <hyperlink ref="AP229" r:id="rId868" display="https://twitter.com/s_sommaruga"/>
    <hyperlink ref="AP230" r:id="rId869" display="https://twitter.com/violapamherd"/>
    <hyperlink ref="AP231" r:id="rId870" display="https://twitter.com/anjaboog"/>
    <hyperlink ref="AP232" r:id="rId871" display="https://twitter.com/kumadan3"/>
    <hyperlink ref="AP233" r:id="rId872" display="https://twitter.com/cwasi"/>
    <hyperlink ref="AP234" r:id="rId873" display="https://twitter.com/lo3ru"/>
    <hyperlink ref="AP235" r:id="rId874" display="https://twitter.com/tlprinceitisme"/>
    <hyperlink ref="AP236" r:id="rId875" display="https://twitter.com/gastrosuissech"/>
    <hyperlink ref="AP237" r:id="rId876" display="https://twitter.com/postcovid_ch"/>
    <hyperlink ref="AP238" r:id="rId877" display="https://twitter.com/alexskotnikov"/>
    <hyperlink ref="AP239" r:id="rId878" display="https://twitter.com/dtigurin"/>
    <hyperlink ref="AP240" r:id="rId879" display="https://twitter.com/ellie_mae_b"/>
    <hyperlink ref="AP241" r:id="rId880" display="https://twitter.com/ihobans"/>
    <hyperlink ref="AP242" r:id="rId881" display="https://twitter.com/liffersgert"/>
    <hyperlink ref="AP243" r:id="rId882" display="https://twitter.com/imtiergarten"/>
    <hyperlink ref="AP244" r:id="rId883" display="https://twitter.com/marcbuergi"/>
    <hyperlink ref="AP245" r:id="rId884" display="https://twitter.com/peter_nater"/>
    <hyperlink ref="AP246" r:id="rId885" display="https://twitter.com/hardmanpolitics"/>
    <hyperlink ref="AP247" r:id="rId886" display="https://twitter.com/grunliberale"/>
    <hyperlink ref="AP248" r:id="rId887" display="https://twitter.com/gruenech"/>
    <hyperlink ref="AP249" r:id="rId888" display="https://twitter.com/mayagraf_bl"/>
    <hyperlink ref="AP250" r:id="rId889" display="https://twitter.com/kathrinbertschy"/>
    <hyperlink ref="AP251" r:id="rId890" display="https://twitter.com/koeterrasse45"/>
    <hyperlink ref="AP252" r:id="rId891" display="https://twitter.com/fedorov91403625"/>
    <hyperlink ref="AP253" r:id="rId892" display="https://twitter.com/futurict"/>
    <hyperlink ref="AP254" r:id="rId893" display="https://twitter.com/jessicazuber_"/>
    <hyperlink ref="AP255" r:id="rId894" display="https://twitter.com/sibelarslanbs"/>
    <hyperlink ref="AP256" r:id="rId895" display="https://twitter.com/wahlforschung0"/>
    <hyperlink ref="AP257" r:id="rId896" display="https://twitter.com/gabrielaallema2"/>
    <hyperlink ref="AP258" r:id="rId897" display="https://twitter.com/gerhardkeller7"/>
    <hyperlink ref="AP259" r:id="rId898" display="https://twitter.com/rwmarti"/>
    <hyperlink ref="AP260" r:id="rId899" display="https://twitter.com/niknuspliger"/>
    <hyperlink ref="AP261" r:id="rId900" display="https://twitter.com/challandesanne"/>
    <hyperlink ref="AP262" r:id="rId901" display="https://twitter.com/boschs_owl"/>
    <hyperlink ref="AP263" r:id="rId902" display="https://twitter.com/knallfrog"/>
    <hyperlink ref="AP264" r:id="rId903" display="https://twitter.com/rahel_estermann"/>
    <hyperlink ref="AP265" r:id="rId904" display="https://twitter.com/mzeckra"/>
    <hyperlink ref="AP266" r:id="rId905" display="https://twitter.com/ronaldjoho"/>
    <hyperlink ref="AP267" r:id="rId906" display="https://twitter.com/duromillionaer"/>
    <hyperlink ref="AP268" r:id="rId907" display="https://twitter.com/br_sprecher"/>
    <hyperlink ref="AP269" r:id="rId908" display="https://twitter.com/aroley_irl"/>
    <hyperlink ref="AP270" r:id="rId909" display="https://twitter.com/steschny"/>
    <hyperlink ref="AP271" r:id="rId910" display="https://twitter.com/doktorkohl"/>
    <hyperlink ref="AP272" r:id="rId911" display="https://twitter.com/p_le_fort"/>
    <hyperlink ref="AP273" r:id="rId912" display="https://twitter.com/guacamole_2018"/>
    <hyperlink ref="AP274" r:id="rId913" display="https://twitter.com/grandemourinho"/>
    <hyperlink ref="AP275" r:id="rId914" display="https://twitter.com/jergstacher"/>
    <hyperlink ref="AP276" r:id="rId915" display="https://twitter.com/martyschaer"/>
    <hyperlink ref="AP277" r:id="rId916" display="https://twitter.com/ivoschindelholz"/>
    <hyperlink ref="AP278" r:id="rId917" display="https://twitter.com/sancho_libre"/>
    <hyperlink ref="AP279" r:id="rId918" display="https://twitter.com/bornhansulrich"/>
    <hyperlink ref="AP280" r:id="rId919" display="https://twitter.com/antoniasantschi"/>
    <hyperlink ref="AP281" r:id="rId920" display="https://twitter.com/sacha81"/>
    <hyperlink ref="AP282" r:id="rId921" display="https://twitter.com/swissteslaphile"/>
    <hyperlink ref="AP283" r:id="rId922" display="https://twitter.com/tonjazuercher"/>
    <hyperlink ref="AP284" r:id="rId923" display="https://twitter.com/elawunder"/>
    <hyperlink ref="AP285" r:id="rId924" display="https://twitter.com/bassteo"/>
    <hyperlink ref="AP286" r:id="rId925" display="https://twitter.com/dede71mueller"/>
    <hyperlink ref="AP287" r:id="rId926" display="https://twitter.com/rogerluethy"/>
    <hyperlink ref="AP288" r:id="rId927" display="https://twitter.com/pqsl99"/>
    <hyperlink ref="AP289" r:id="rId928" display="https://twitter.com/sarah_wyss"/>
    <hyperlink ref="AP290" r:id="rId929" display="https://twitter.com/cor_999"/>
    <hyperlink ref="AP291" r:id="rId930" display="https://twitter.com/kurzkim"/>
    <hyperlink ref="AP292" r:id="rId931" display="https://twitter.com/johnnnee"/>
    <hyperlink ref="AP293" r:id="rId932" display="https://twitter.com/openly_biased"/>
    <hyperlink ref="AP294" r:id="rId933" display="https://twitter.com/claudiavetter3"/>
    <hyperlink ref="AP295" r:id="rId934" display="https://twitter.com/zwei_bein"/>
    <hyperlink ref="AP296" r:id="rId935" display="https://twitter.com/copymaster"/>
    <hyperlink ref="AP297" r:id="rId936" display="https://twitter.com/silastayathome"/>
    <hyperlink ref="AP298" r:id="rId937" display="https://twitter.com/fischmamafisch"/>
    <hyperlink ref="AP299" r:id="rId938" display="https://twitter.com/joachim24790310"/>
    <hyperlink ref="AP300" r:id="rId939" display="https://twitter.com/diuuk"/>
    <hyperlink ref="AP301" r:id="rId940" display="https://twitter.com/pfirsichbluet"/>
    <hyperlink ref="AP302" r:id="rId941" display="https://twitter.com/christianbeck_"/>
    <hyperlink ref="AP303" r:id="rId942" display="https://twitter.com/7uendel"/>
    <hyperlink ref="AP304" r:id="rId943" display="https://twitter.com/punisherpierre"/>
    <hyperlink ref="AP305" r:id="rId944" display="https://twitter.com/erdenbuergerin1"/>
    <hyperlink ref="AP306" r:id="rId945" display="https://twitter.com/moliecht"/>
    <hyperlink ref="AP307" r:id="rId946" display="https://twitter.com/xeophin"/>
    <hyperlink ref="AP308" r:id="rId947" display="https://twitter.com/ixistenz"/>
    <hyperlink ref="AP309" r:id="rId948" display="https://twitter.com/freezone76"/>
    <hyperlink ref="AP310" r:id="rId949" display="https://twitter.com/frankth86697849"/>
    <hyperlink ref="AP311" r:id="rId950" display="https://twitter.com/drumcodeuk"/>
    <hyperlink ref="AP312" r:id="rId951" display="https://twitter.com/domzscho"/>
    <hyperlink ref="AP313" r:id="rId952" display="https://twitter.com/gabrielathurg"/>
    <hyperlink ref="AP314" r:id="rId953" display="https://twitter.com/tekcins"/>
    <hyperlink ref="AP315" r:id="rId954" display="https://twitter.com/ooswald"/>
    <hyperlink ref="AP316" r:id="rId955" display="https://twitter.com/bildungsicherch"/>
    <hyperlink ref="AP317" r:id="rId956" display="https://twitter.com/glptbollinger"/>
    <hyperlink ref="AP318" r:id="rId957" display="https://twitter.com/dari0x"/>
    <hyperlink ref="AP319" r:id="rId958" display="https://twitter.com/megafon_rs_bern"/>
    <hyperlink ref="AP320" r:id="rId959" display="https://twitter.com/antifajenny"/>
    <hyperlink ref="AP321" r:id="rId960" display="https://twitter.com/huttetomdie"/>
    <hyperlink ref="AP322" r:id="rId961" display="https://twitter.com/mathysroland"/>
    <hyperlink ref="AP323" r:id="rId962" display="https://twitter.com/elibu"/>
    <hyperlink ref="AP324" r:id="rId963" display="https://twitter.com/roli1959"/>
    <hyperlink ref="AP325" r:id="rId964" display="https://twitter.com/peterfreakwater"/>
    <hyperlink ref="AP326" r:id="rId965" display="https://twitter.com/thom71343318"/>
    <hyperlink ref="AP327" r:id="rId966" display="https://twitter.com/mbaerlocher"/>
    <hyperlink ref="AP328" r:id="rId967" display="https://twitter.com/laeripatrizia"/>
    <hyperlink ref="AP329" r:id="rId968" display="https://twitter.com/nadinejurgensen"/>
    <hyperlink ref="AP330" r:id="rId969" display="https://twitter.com/metamythos"/>
    <hyperlink ref="AP331" r:id="rId970" display="https://twitter.com/margritstamm"/>
    <hyperlink ref="AP332" r:id="rId971" display="https://twitter.com/alexaregger"/>
    <hyperlink ref="AP333" r:id="rId972" display="https://twitter.com/diefeministen"/>
    <hyperlink ref="AP334" r:id="rId973" display="https://twitter.com/rosensteinsasha"/>
    <hyperlink ref="AP335" r:id="rId974" display="https://twitter.com/spzuerich"/>
    <hyperlink ref="AP336" r:id="rId975" display="https://twitter.com/gabrielvetter"/>
    <hyperlink ref="AP337" r:id="rId976" display="https://twitter.com/lmzurich"/>
    <hyperlink ref="AP338" r:id="rId977" display="https://twitter.com/heinrichheine15"/>
    <hyperlink ref="AP339" r:id="rId978" display="https://twitter.com/cr_schmid"/>
    <hyperlink ref="AP340" r:id="rId979" display="https://twitter.com/veritaslos"/>
    <hyperlink ref="AP341" r:id="rId980" display="https://twitter.com/rschreibt"/>
    <hyperlink ref="AP342" r:id="rId981" display="https://twitter.com/cocoz62277008"/>
    <hyperlink ref="AP343" r:id="rId982" display="https://twitter.com/mitte_centre"/>
    <hyperlink ref="AP344" r:id="rId983" display="https://twitter.com/angelika_ruider"/>
    <hyperlink ref="AP345" r:id="rId984" display="https://twitter.com/kiser__tim"/>
    <hyperlink ref="AP346" r:id="rId985" display="https://twitter.com/raphaelseunig"/>
    <hyperlink ref="AP347" r:id="rId986" display="https://twitter.com/eidgenossepeter"/>
    <hyperlink ref="AP348" r:id="rId987" display="https://twitter.com/gaultmilieu"/>
    <hyperlink ref="AP349" r:id="rId988" display="https://twitter.com/rizziesther"/>
    <hyperlink ref="AP350" r:id="rId989" display="https://twitter.com/annekanne77"/>
    <hyperlink ref="AP351" r:id="rId990" display="https://twitter.com/puerrom"/>
    <hyperlink ref="AP352" r:id="rId991" display="https://twitter.com/opakoebi"/>
    <hyperlink ref="AP353" r:id="rId992" display="https://twitter.com/ver7t"/>
    <hyperlink ref="AP354" r:id="rId993" display="https://twitter.com/carlogrillo10"/>
    <hyperlink ref="AP355" r:id="rId994" display="https://twitter.com/chayo_77"/>
    <hyperlink ref="AP356" r:id="rId995" display="https://twitter.com/rv7759094603"/>
    <hyperlink ref="AP357" r:id="rId996" display="https://twitter.com/nette_wolke"/>
    <hyperlink ref="AP358" r:id="rId997" display="https://twitter.com/skywalker5054"/>
    <hyperlink ref="AP359" r:id="rId998" display="https://twitter.com/patrickmatusz"/>
    <hyperlink ref="AP360" r:id="rId999" display="https://twitter.com/fairy6493"/>
    <hyperlink ref="AP361" r:id="rId1000" display="https://twitter.com/krachenwil"/>
    <hyperlink ref="AP362" r:id="rId1001" display="https://twitter.com/lernchance"/>
    <hyperlink ref="AP363" r:id="rId1002" display="https://twitter.com/hofnaerrin"/>
    <hyperlink ref="AP364" r:id="rId1003" display="https://twitter.com/tla62"/>
    <hyperlink ref="AP365" r:id="rId1004" display="https://twitter.com/schaefershf"/>
    <hyperlink ref="AP366" r:id="rId1005" display="https://twitter.com/politikfragen"/>
    <hyperlink ref="AP367" r:id="rId1006" display="https://twitter.com/fehlundtadel"/>
    <hyperlink ref="AP368" r:id="rId1007" display="https://twitter.com/edi_dfi"/>
    <hyperlink ref="AP369" r:id="rId1008" display="https://twitter.com/sabinezhberlin"/>
    <hyperlink ref="AP370" r:id="rId1009" display="https://twitter.com/itwomeneth"/>
    <hyperlink ref="AP371" r:id="rId1010" display="https://twitter.com/ninowilkins"/>
    <hyperlink ref="AP372" r:id="rId1011" display="https://twitter.com/br_"/>
    <hyperlink ref="AP373" r:id="rId1012" display="https://twitter.com/meyer_mattea"/>
    <hyperlink ref="AP374" r:id="rId1013" display="https://twitter.com/christamarkwald"/>
    <hyperlink ref="AP375" r:id="rId1014" display="https://twitter.com/gerhardpfister"/>
    <hyperlink ref="AP376" r:id="rId1015" display="https://twitter.com/tiana_moser"/>
    <hyperlink ref="AP377" r:id="rId1016" display="https://twitter.com/ompwashington"/>
    <hyperlink ref="AP378" r:id="rId1017" display="https://twitter.com/koblerev"/>
    <hyperlink ref="AP379" r:id="rId1018" display="https://twitter.com/massimodiana"/>
    <hyperlink ref="AP380" r:id="rId1019" display="https://twitter.com/sr"/>
    <hyperlink ref="AP381" r:id="rId1020" display="https://twitter.com/m_hof"/>
    <hyperlink ref="AP382" r:id="rId1021" display="https://twitter.com/dani_allemann"/>
    <hyperlink ref="AP383" r:id="rId1022" display="https://twitter.com/zukunftch"/>
    <hyperlink ref="AP384" r:id="rId1023" display="https://twitter.com/miperrico"/>
    <hyperlink ref="AP385" r:id="rId1024" display="https://twitter.com/remolamotta"/>
    <hyperlink ref="AP386" r:id="rId1025" display="https://twitter.com/crusty20041"/>
    <hyperlink ref="AP387" r:id="rId1026" display="https://twitter.com/marcandri"/>
    <hyperlink ref="AP388" r:id="rId1027" display="https://twitter.com/karniggels"/>
    <hyperlink ref="AP389" r:id="rId1028" display="https://twitter.com/christineloriol"/>
    <hyperlink ref="AP390" r:id="rId1029" display="https://twitter.com/patrick_kuenzle"/>
    <hyperlink ref="AP391" r:id="rId1030" display="https://twitter.com/007_what_else"/>
    <hyperlink ref="AP392" r:id="rId1031" display="https://twitter.com/nzzschweiz"/>
    <hyperlink ref="AP393" r:id="rId1032" display="https://twitter.com/fumagalli_a"/>
    <hyperlink ref="AP394" r:id="rId1033" display="https://twitter.com/laliberte"/>
    <hyperlink ref="AP395" r:id="rId1034" display="https://twitter.com/cee_spectacles"/>
    <hyperlink ref="AP396" r:id="rId1035" display="https://twitter.com/ninubinu"/>
    <hyperlink ref="AP397" r:id="rId1036" display="https://twitter.com/wemakeit"/>
    <hyperlink ref="AP398" r:id="rId1037" display="https://twitter.com/sofami_repe"/>
    <hyperlink ref="AP399" r:id="rId1038" display="https://twitter.com/vancreutzfeldt"/>
    <hyperlink ref="AP400" r:id="rId1039" display="https://twitter.com/shv_fssf"/>
    <hyperlink ref="AP401" r:id="rId1040" display="https://twitter.com/alescha02"/>
    <hyperlink ref="AP402" r:id="rId1041" display="https://twitter.com/chruezlinge"/>
    <hyperlink ref="AP403" r:id="rId1042" display="https://twitter.com/ch_lohr"/>
    <hyperlink ref="AP404" r:id="rId1043" display="https://twitter.com/reinhard481"/>
    <hyperlink ref="AP405" r:id="rId1044" display="https://twitter.com/lukasvbuerkli"/>
    <hyperlink ref="AP406" r:id="rId1045" display="https://twitter.com/koeppelroger"/>
    <hyperlink ref="AP407" r:id="rId1046" display="https://twitter.com/actaveritas"/>
    <hyperlink ref="AP408" r:id="rId1047" display="https://twitter.com/dboppch"/>
    <hyperlink ref="AP409" r:id="rId1048" display="https://twitter.com/swiesandraa"/>
    <hyperlink ref="AP410" r:id="rId1049" display="https://twitter.com/ladina_kirchen"/>
    <hyperlink ref="AP411" r:id="rId1050" display="https://twitter.com/fwasserfallen"/>
    <hyperlink ref="AP412" r:id="rId1051" display="https://twitter.com/schubrun"/>
    <hyperlink ref="AP413" r:id="rId1052" display="https://twitter.com/calien_666"/>
    <hyperlink ref="AP414" r:id="rId1053" display="https://twitter.com/denniskberlin"/>
    <hyperlink ref="AP415" r:id="rId1054" display="https://twitter.com/lifeki78"/>
    <hyperlink ref="AP416" r:id="rId1055" display="https://twitter.com/flug521"/>
    <hyperlink ref="AP417" r:id="rId1056" display="https://twitter.com/mxpx1981"/>
    <hyperlink ref="AP418" r:id="rId1057" display="https://twitter.com/rcgr_ch"/>
    <hyperlink ref="AP419" r:id="rId1058" display="https://twitter.com/charlyeinstein"/>
    <hyperlink ref="AP420" r:id="rId1059" display="https://twitter.com/midebkue"/>
    <hyperlink ref="AP421" r:id="rId1060" display="https://twitter.com/bittereslachen"/>
    <hyperlink ref="AP422" r:id="rId1061" display="https://twitter.com/adrianoaguzzi"/>
    <hyperlink ref="AP423" r:id="rId1062" display="https://twitter.com/nicolegbel3"/>
    <hyperlink ref="AP424" r:id="rId1063" display="https://twitter.com/andreaschaelch1"/>
    <hyperlink ref="AP425" r:id="rId1064" display="https://twitter.com/parlch"/>
    <hyperlink ref="AP426" r:id="rId1065" display="https://twitter.com/andresyvonne"/>
    <hyperlink ref="AP427" r:id="rId1066" display="https://twitter.com/hrsuit"/>
    <hyperlink ref="AP428" r:id="rId1067" display="https://twitter.com/cowaser"/>
    <hyperlink ref="AP429" r:id="rId1068" display="https://twitter.com/thinktwice_gell"/>
    <hyperlink ref="AP430" r:id="rId1069" display="https://twitter.com/danieleulrich"/>
    <hyperlink ref="AP431" r:id="rId1070" display="https://twitter.com/freakpants"/>
    <hyperlink ref="AP432" r:id="rId1071" display="https://twitter.com/edw_tweet"/>
    <hyperlink ref="AP433" r:id="rId1072" display="https://twitter.com/rosmarietoggwe1"/>
    <hyperlink ref="AP434" r:id="rId1073" display="https://twitter.com/ogimichael"/>
    <hyperlink ref="AP435" r:id="rId1074" display="https://twitter.com/strebelluca"/>
    <hyperlink ref="AP436" r:id="rId1075" display="https://twitter.com/alp_trader"/>
    <hyperlink ref="AP437" r:id="rId1076" display="https://twitter.com/romanambuehl"/>
    <hyperlink ref="AP438" r:id="rId1077" display="https://twitter.com/castlemead"/>
    <hyperlink ref="AP439" r:id="rId1078" display="https://twitter.com/bildungslandnrw"/>
    <hyperlink ref="AP440" r:id="rId1079" display="https://twitter.com/missbaybee_de"/>
    <hyperlink ref="AP441" r:id="rId1080" display="https://twitter.com/gonzoweirdworld"/>
    <hyperlink ref="AP442" r:id="rId1081" display="https://twitter.com/bab_berlin"/>
    <hyperlink ref="AP443" r:id="rId1082" display="https://twitter.com/zh_city"/>
    <hyperlink ref="AP444" r:id="rId1083" display="https://twitter.com/leckerbisse"/>
    <hyperlink ref="AP445" r:id="rId1084" display="https://twitter.com/pascalpfister"/>
    <hyperlink ref="AP446" r:id="rId1085" display="https://twitter.com/hungrydoh"/>
  </hyperlinks>
  <printOptions/>
  <pageMargins left="0.7" right="0.7" top="0.75" bottom="0.75" header="0.3" footer="0.3"/>
  <pageSetup horizontalDpi="600" verticalDpi="600" orientation="portrait" r:id="rId1090"/>
  <drawing r:id="rId1089"/>
  <legacyDrawing r:id="rId1087"/>
  <tableParts>
    <tablePart r:id="rId10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8515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96"/>
  <sheetViews>
    <sheetView workbookViewId="0" topLeftCell="A1">
      <pane ySplit="2" topLeftCell="A12" activePane="bottomLeft" state="frozen"/>
      <selection pane="bottomLeft" activeCell="D12" sqref="D12"/>
    </sheetView>
  </sheetViews>
  <sheetFormatPr defaultColWidth="8.8515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22.710937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8.7109375" style="0"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140625" style="0" bestFit="1" customWidth="1"/>
    <col min="32" max="32" width="10.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2" s="13" customFormat="1" ht="236.4"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4388</v>
      </c>
      <c r="Z2" s="13" t="s">
        <v>4394</v>
      </c>
      <c r="AA2" s="13" t="s">
        <v>4401</v>
      </c>
      <c r="AB2" s="13" t="s">
        <v>4413</v>
      </c>
      <c r="AC2" s="13" t="s">
        <v>4425</v>
      </c>
      <c r="AD2" s="13" t="s">
        <v>4428</v>
      </c>
      <c r="AE2" s="13" t="s">
        <v>4429</v>
      </c>
      <c r="AF2" s="13" t="s">
        <v>4431</v>
      </c>
    </row>
    <row r="3" spans="1:32" ht="15">
      <c r="A3" s="86" t="s">
        <v>4972</v>
      </c>
      <c r="B3" s="64" t="s">
        <v>5066</v>
      </c>
      <c r="C3" s="64" t="s">
        <v>56</v>
      </c>
      <c r="D3" s="105"/>
      <c r="E3" s="104"/>
      <c r="F3" s="106" t="s">
        <v>5456</v>
      </c>
      <c r="G3" s="107"/>
      <c r="H3" s="107"/>
      <c r="I3" s="108">
        <v>3</v>
      </c>
      <c r="J3" s="109"/>
      <c r="K3" s="48">
        <v>59</v>
      </c>
      <c r="L3" s="48">
        <v>89</v>
      </c>
      <c r="M3" s="48">
        <v>26</v>
      </c>
      <c r="N3" s="48">
        <v>115</v>
      </c>
      <c r="O3" s="48">
        <v>4</v>
      </c>
      <c r="P3" s="49">
        <v>0.010309278350515464</v>
      </c>
      <c r="Q3" s="49">
        <v>0.02040816326530612</v>
      </c>
      <c r="R3" s="48">
        <v>1</v>
      </c>
      <c r="S3" s="48">
        <v>0</v>
      </c>
      <c r="T3" s="48">
        <v>59</v>
      </c>
      <c r="U3" s="48">
        <v>115</v>
      </c>
      <c r="V3" s="48">
        <v>5</v>
      </c>
      <c r="W3" s="49">
        <v>2.916978</v>
      </c>
      <c r="X3" s="49">
        <v>0.02863822326125073</v>
      </c>
      <c r="Y3" s="77" t="s">
        <v>5102</v>
      </c>
      <c r="Z3" s="77" t="s">
        <v>1179</v>
      </c>
      <c r="AA3" s="77" t="s">
        <v>5145</v>
      </c>
      <c r="AB3" s="83" t="s">
        <v>5202</v>
      </c>
      <c r="AC3" s="83" t="s">
        <v>5318</v>
      </c>
      <c r="AD3" s="77" t="s">
        <v>5354</v>
      </c>
      <c r="AE3" s="77" t="s">
        <v>5366</v>
      </c>
      <c r="AF3" s="77" t="s">
        <v>5399</v>
      </c>
    </row>
    <row r="4" spans="1:32" ht="15">
      <c r="A4" s="86" t="s">
        <v>4973</v>
      </c>
      <c r="B4" s="64" t="s">
        <v>5067</v>
      </c>
      <c r="C4" s="64" t="s">
        <v>56</v>
      </c>
      <c r="D4" s="111"/>
      <c r="E4" s="110"/>
      <c r="F4" s="112" t="s">
        <v>5457</v>
      </c>
      <c r="G4" s="113"/>
      <c r="H4" s="113"/>
      <c r="I4" s="114">
        <v>4</v>
      </c>
      <c r="J4" s="115"/>
      <c r="K4" s="48">
        <v>46</v>
      </c>
      <c r="L4" s="48">
        <v>81</v>
      </c>
      <c r="M4" s="48">
        <v>19</v>
      </c>
      <c r="N4" s="48">
        <v>100</v>
      </c>
      <c r="O4" s="48">
        <v>7</v>
      </c>
      <c r="P4" s="49">
        <v>0.06329113924050633</v>
      </c>
      <c r="Q4" s="49">
        <v>0.11904761904761904</v>
      </c>
      <c r="R4" s="48">
        <v>1</v>
      </c>
      <c r="S4" s="48">
        <v>0</v>
      </c>
      <c r="T4" s="48">
        <v>46</v>
      </c>
      <c r="U4" s="48">
        <v>100</v>
      </c>
      <c r="V4" s="48">
        <v>5</v>
      </c>
      <c r="W4" s="49">
        <v>2.215501</v>
      </c>
      <c r="X4" s="49">
        <v>0.04057971014492753</v>
      </c>
      <c r="Y4" s="77" t="s">
        <v>5103</v>
      </c>
      <c r="Z4" s="77" t="s">
        <v>4459</v>
      </c>
      <c r="AA4" s="77" t="s">
        <v>5146</v>
      </c>
      <c r="AB4" s="83" t="s">
        <v>5203</v>
      </c>
      <c r="AC4" s="83" t="s">
        <v>5319</v>
      </c>
      <c r="AD4" s="77" t="s">
        <v>474</v>
      </c>
      <c r="AE4" s="77" t="s">
        <v>5367</v>
      </c>
      <c r="AF4" s="77" t="s">
        <v>5400</v>
      </c>
    </row>
    <row r="5" spans="1:32" ht="15">
      <c r="A5" s="86" t="s">
        <v>4974</v>
      </c>
      <c r="B5" s="64" t="s">
        <v>5068</v>
      </c>
      <c r="C5" s="64" t="s">
        <v>56</v>
      </c>
      <c r="D5" s="111"/>
      <c r="E5" s="110"/>
      <c r="F5" s="112" t="s">
        <v>5458</v>
      </c>
      <c r="G5" s="113"/>
      <c r="H5" s="113"/>
      <c r="I5" s="114">
        <v>5</v>
      </c>
      <c r="J5" s="115"/>
      <c r="K5" s="48">
        <v>37</v>
      </c>
      <c r="L5" s="48">
        <v>39</v>
      </c>
      <c r="M5" s="48">
        <v>48</v>
      </c>
      <c r="N5" s="48">
        <v>87</v>
      </c>
      <c r="O5" s="48">
        <v>51</v>
      </c>
      <c r="P5" s="49">
        <v>0</v>
      </c>
      <c r="Q5" s="49">
        <v>0</v>
      </c>
      <c r="R5" s="48">
        <v>1</v>
      </c>
      <c r="S5" s="48">
        <v>0</v>
      </c>
      <c r="T5" s="48">
        <v>37</v>
      </c>
      <c r="U5" s="48">
        <v>87</v>
      </c>
      <c r="V5" s="48">
        <v>7</v>
      </c>
      <c r="W5" s="49">
        <v>2.46019</v>
      </c>
      <c r="X5" s="49">
        <v>0.02702702702702703</v>
      </c>
      <c r="Y5" s="77" t="s">
        <v>5104</v>
      </c>
      <c r="Z5" s="77" t="s">
        <v>5125</v>
      </c>
      <c r="AA5" s="77" t="s">
        <v>1189</v>
      </c>
      <c r="AB5" s="83" t="s">
        <v>5204</v>
      </c>
      <c r="AC5" s="83" t="s">
        <v>4790</v>
      </c>
      <c r="AD5" s="77" t="s">
        <v>5355</v>
      </c>
      <c r="AE5" s="77" t="s">
        <v>5368</v>
      </c>
      <c r="AF5" s="77" t="s">
        <v>5401</v>
      </c>
    </row>
    <row r="6" spans="1:32" ht="15">
      <c r="A6" s="86" t="s">
        <v>4975</v>
      </c>
      <c r="B6" s="64" t="s">
        <v>5069</v>
      </c>
      <c r="C6" s="64" t="s">
        <v>56</v>
      </c>
      <c r="D6" s="111"/>
      <c r="E6" s="110"/>
      <c r="F6" s="112" t="s">
        <v>5459</v>
      </c>
      <c r="G6" s="113"/>
      <c r="H6" s="113"/>
      <c r="I6" s="114">
        <v>6</v>
      </c>
      <c r="J6" s="115"/>
      <c r="K6" s="48">
        <v>31</v>
      </c>
      <c r="L6" s="48">
        <v>37</v>
      </c>
      <c r="M6" s="48">
        <v>24</v>
      </c>
      <c r="N6" s="48">
        <v>61</v>
      </c>
      <c r="O6" s="48">
        <v>20</v>
      </c>
      <c r="P6" s="49">
        <v>0.02631578947368421</v>
      </c>
      <c r="Q6" s="49">
        <v>0.05128205128205128</v>
      </c>
      <c r="R6" s="48">
        <v>1</v>
      </c>
      <c r="S6" s="48">
        <v>0</v>
      </c>
      <c r="T6" s="48">
        <v>31</v>
      </c>
      <c r="U6" s="48">
        <v>61</v>
      </c>
      <c r="V6" s="48">
        <v>7</v>
      </c>
      <c r="W6" s="49">
        <v>3.28616</v>
      </c>
      <c r="X6" s="49">
        <v>0.041935483870967745</v>
      </c>
      <c r="Y6" s="77" t="s">
        <v>5105</v>
      </c>
      <c r="Z6" s="77" t="s">
        <v>4460</v>
      </c>
      <c r="AA6" s="77" t="s">
        <v>5147</v>
      </c>
      <c r="AB6" s="83" t="s">
        <v>5205</v>
      </c>
      <c r="AC6" s="83" t="s">
        <v>5320</v>
      </c>
      <c r="AD6" s="77" t="s">
        <v>5356</v>
      </c>
      <c r="AE6" s="77" t="s">
        <v>5369</v>
      </c>
      <c r="AF6" s="77" t="s">
        <v>5402</v>
      </c>
    </row>
    <row r="7" spans="1:32" ht="15">
      <c r="A7" s="86" t="s">
        <v>4976</v>
      </c>
      <c r="B7" s="64" t="s">
        <v>5070</v>
      </c>
      <c r="C7" s="64" t="s">
        <v>56</v>
      </c>
      <c r="D7" s="111"/>
      <c r="E7" s="110"/>
      <c r="F7" s="112" t="s">
        <v>4976</v>
      </c>
      <c r="G7" s="113"/>
      <c r="H7" s="113"/>
      <c r="I7" s="114">
        <v>7</v>
      </c>
      <c r="J7" s="115"/>
      <c r="K7" s="48">
        <v>18</v>
      </c>
      <c r="L7" s="48">
        <v>18</v>
      </c>
      <c r="M7" s="48">
        <v>2</v>
      </c>
      <c r="N7" s="48">
        <v>20</v>
      </c>
      <c r="O7" s="48">
        <v>3</v>
      </c>
      <c r="P7" s="49">
        <v>0</v>
      </c>
      <c r="Q7" s="49">
        <v>0</v>
      </c>
      <c r="R7" s="48">
        <v>1</v>
      </c>
      <c r="S7" s="48">
        <v>0</v>
      </c>
      <c r="T7" s="48">
        <v>18</v>
      </c>
      <c r="U7" s="48">
        <v>20</v>
      </c>
      <c r="V7" s="48">
        <v>3</v>
      </c>
      <c r="W7" s="49">
        <v>1.876543</v>
      </c>
      <c r="X7" s="49">
        <v>0.05555555555555555</v>
      </c>
      <c r="Y7" s="77" t="s">
        <v>5106</v>
      </c>
      <c r="Z7" s="77" t="s">
        <v>4460</v>
      </c>
      <c r="AA7" s="77"/>
      <c r="AB7" s="83" t="s">
        <v>5206</v>
      </c>
      <c r="AC7" s="83" t="s">
        <v>5321</v>
      </c>
      <c r="AD7" s="77"/>
      <c r="AE7" s="77" t="s">
        <v>5370</v>
      </c>
      <c r="AF7" s="77" t="s">
        <v>5403</v>
      </c>
    </row>
    <row r="8" spans="1:32" ht="15">
      <c r="A8" s="86" t="s">
        <v>4977</v>
      </c>
      <c r="B8" s="64" t="s">
        <v>5071</v>
      </c>
      <c r="C8" s="64" t="s">
        <v>56</v>
      </c>
      <c r="D8" s="111"/>
      <c r="E8" s="110"/>
      <c r="F8" s="112" t="s">
        <v>5460</v>
      </c>
      <c r="G8" s="113"/>
      <c r="H8" s="113"/>
      <c r="I8" s="114">
        <v>8</v>
      </c>
      <c r="J8" s="115"/>
      <c r="K8" s="48">
        <v>18</v>
      </c>
      <c r="L8" s="48">
        <v>24</v>
      </c>
      <c r="M8" s="48">
        <v>0</v>
      </c>
      <c r="N8" s="48">
        <v>24</v>
      </c>
      <c r="O8" s="48">
        <v>2</v>
      </c>
      <c r="P8" s="49">
        <v>0.047619047619047616</v>
      </c>
      <c r="Q8" s="49">
        <v>0.09090909090909091</v>
      </c>
      <c r="R8" s="48">
        <v>1</v>
      </c>
      <c r="S8" s="48">
        <v>0</v>
      </c>
      <c r="T8" s="48">
        <v>18</v>
      </c>
      <c r="U8" s="48">
        <v>24</v>
      </c>
      <c r="V8" s="48">
        <v>10</v>
      </c>
      <c r="W8" s="49">
        <v>3.851852</v>
      </c>
      <c r="X8" s="49">
        <v>0.0718954248366013</v>
      </c>
      <c r="Y8" s="77" t="s">
        <v>5107</v>
      </c>
      <c r="Z8" s="77" t="s">
        <v>1169</v>
      </c>
      <c r="AA8" s="77" t="s">
        <v>5148</v>
      </c>
      <c r="AB8" s="83" t="s">
        <v>5207</v>
      </c>
      <c r="AC8" s="83" t="s">
        <v>4756</v>
      </c>
      <c r="AD8" s="77" t="s">
        <v>5357</v>
      </c>
      <c r="AE8" s="77" t="s">
        <v>5371</v>
      </c>
      <c r="AF8" s="77" t="s">
        <v>5404</v>
      </c>
    </row>
    <row r="9" spans="1:32" ht="15">
      <c r="A9" s="86" t="s">
        <v>4978</v>
      </c>
      <c r="B9" s="64" t="s">
        <v>5072</v>
      </c>
      <c r="C9" s="64" t="s">
        <v>56</v>
      </c>
      <c r="D9" s="111"/>
      <c r="E9" s="110"/>
      <c r="F9" s="112" t="s">
        <v>5461</v>
      </c>
      <c r="G9" s="113"/>
      <c r="H9" s="113"/>
      <c r="I9" s="114">
        <v>9</v>
      </c>
      <c r="J9" s="115"/>
      <c r="K9" s="48">
        <v>15</v>
      </c>
      <c r="L9" s="48">
        <v>19</v>
      </c>
      <c r="M9" s="48">
        <v>2</v>
      </c>
      <c r="N9" s="48">
        <v>21</v>
      </c>
      <c r="O9" s="48">
        <v>2</v>
      </c>
      <c r="P9" s="49">
        <v>0</v>
      </c>
      <c r="Q9" s="49">
        <v>0</v>
      </c>
      <c r="R9" s="48">
        <v>1</v>
      </c>
      <c r="S9" s="48">
        <v>0</v>
      </c>
      <c r="T9" s="48">
        <v>15</v>
      </c>
      <c r="U9" s="48">
        <v>21</v>
      </c>
      <c r="V9" s="48">
        <v>5</v>
      </c>
      <c r="W9" s="49">
        <v>2.186667</v>
      </c>
      <c r="X9" s="49">
        <v>0.08571428571428572</v>
      </c>
      <c r="Y9" s="77" t="s">
        <v>5108</v>
      </c>
      <c r="Z9" s="77" t="s">
        <v>4464</v>
      </c>
      <c r="AA9" s="77" t="s">
        <v>1213</v>
      </c>
      <c r="AB9" s="83" t="s">
        <v>5208</v>
      </c>
      <c r="AC9" s="83" t="s">
        <v>5322</v>
      </c>
      <c r="AD9" s="77" t="s">
        <v>5358</v>
      </c>
      <c r="AE9" s="77" t="s">
        <v>5372</v>
      </c>
      <c r="AF9" s="77" t="s">
        <v>5405</v>
      </c>
    </row>
    <row r="10" spans="1:32" ht="14.25" customHeight="1">
      <c r="A10" s="86" t="s">
        <v>4979</v>
      </c>
      <c r="B10" s="64" t="s">
        <v>5073</v>
      </c>
      <c r="C10" s="64" t="s">
        <v>56</v>
      </c>
      <c r="D10" s="111"/>
      <c r="E10" s="110"/>
      <c r="F10" s="112" t="s">
        <v>5462</v>
      </c>
      <c r="G10" s="113"/>
      <c r="H10" s="113"/>
      <c r="I10" s="114">
        <v>10</v>
      </c>
      <c r="J10" s="115"/>
      <c r="K10" s="48">
        <v>14</v>
      </c>
      <c r="L10" s="48">
        <v>12</v>
      </c>
      <c r="M10" s="48">
        <v>4</v>
      </c>
      <c r="N10" s="48">
        <v>16</v>
      </c>
      <c r="O10" s="48">
        <v>2</v>
      </c>
      <c r="P10" s="49">
        <v>0</v>
      </c>
      <c r="Q10" s="49">
        <v>0</v>
      </c>
      <c r="R10" s="48">
        <v>1</v>
      </c>
      <c r="S10" s="48">
        <v>0</v>
      </c>
      <c r="T10" s="48">
        <v>14</v>
      </c>
      <c r="U10" s="48">
        <v>16</v>
      </c>
      <c r="V10" s="48">
        <v>4</v>
      </c>
      <c r="W10" s="49">
        <v>2.112245</v>
      </c>
      <c r="X10" s="49">
        <v>0.07142857142857142</v>
      </c>
      <c r="Y10" s="77" t="s">
        <v>5109</v>
      </c>
      <c r="Z10" s="77" t="s">
        <v>1169</v>
      </c>
      <c r="AA10" s="77" t="s">
        <v>4473</v>
      </c>
      <c r="AB10" s="83" t="s">
        <v>5209</v>
      </c>
      <c r="AC10" s="83" t="s">
        <v>5323</v>
      </c>
      <c r="AD10" s="77" t="s">
        <v>470</v>
      </c>
      <c r="AE10" s="77" t="s">
        <v>5373</v>
      </c>
      <c r="AF10" s="77" t="s">
        <v>5406</v>
      </c>
    </row>
    <row r="11" spans="1:32" ht="15">
      <c r="A11" s="86" t="s">
        <v>4980</v>
      </c>
      <c r="B11" s="64" t="s">
        <v>5074</v>
      </c>
      <c r="C11" s="64" t="s">
        <v>56</v>
      </c>
      <c r="D11" s="111"/>
      <c r="E11" s="110"/>
      <c r="F11" s="112" t="s">
        <v>5463</v>
      </c>
      <c r="G11" s="113"/>
      <c r="H11" s="113"/>
      <c r="I11" s="114">
        <v>11</v>
      </c>
      <c r="J11" s="115"/>
      <c r="K11" s="48">
        <v>14</v>
      </c>
      <c r="L11" s="48">
        <v>11</v>
      </c>
      <c r="M11" s="48">
        <v>6</v>
      </c>
      <c r="N11" s="48">
        <v>17</v>
      </c>
      <c r="O11" s="48">
        <v>0</v>
      </c>
      <c r="P11" s="49">
        <v>0</v>
      </c>
      <c r="Q11" s="49">
        <v>0</v>
      </c>
      <c r="R11" s="48">
        <v>1</v>
      </c>
      <c r="S11" s="48">
        <v>0</v>
      </c>
      <c r="T11" s="48">
        <v>14</v>
      </c>
      <c r="U11" s="48">
        <v>17</v>
      </c>
      <c r="V11" s="48">
        <v>4</v>
      </c>
      <c r="W11" s="49">
        <v>2.153061</v>
      </c>
      <c r="X11" s="49">
        <v>0.07692307692307693</v>
      </c>
      <c r="Y11" s="77" t="s">
        <v>5110</v>
      </c>
      <c r="Z11" s="77" t="s">
        <v>1169</v>
      </c>
      <c r="AA11" s="77" t="s">
        <v>1203</v>
      </c>
      <c r="AB11" s="83" t="s">
        <v>5210</v>
      </c>
      <c r="AC11" s="83" t="s">
        <v>5324</v>
      </c>
      <c r="AD11" s="77" t="s">
        <v>5359</v>
      </c>
      <c r="AE11" s="77" t="s">
        <v>5374</v>
      </c>
      <c r="AF11" s="77" t="s">
        <v>5407</v>
      </c>
    </row>
    <row r="12" spans="1:32" ht="15">
      <c r="A12" s="86" t="s">
        <v>4981</v>
      </c>
      <c r="B12" s="64" t="s">
        <v>5075</v>
      </c>
      <c r="C12" s="64" t="s">
        <v>56</v>
      </c>
      <c r="D12" s="111"/>
      <c r="E12" s="110"/>
      <c r="F12" s="112" t="s">
        <v>4981</v>
      </c>
      <c r="G12" s="113"/>
      <c r="H12" s="113"/>
      <c r="I12" s="114">
        <v>12</v>
      </c>
      <c r="J12" s="115"/>
      <c r="K12" s="48">
        <v>10</v>
      </c>
      <c r="L12" s="48">
        <v>28</v>
      </c>
      <c r="M12" s="48">
        <v>0</v>
      </c>
      <c r="N12" s="48">
        <v>28</v>
      </c>
      <c r="O12" s="48">
        <v>0</v>
      </c>
      <c r="P12" s="49">
        <v>0</v>
      </c>
      <c r="Q12" s="49">
        <v>0</v>
      </c>
      <c r="R12" s="48">
        <v>1</v>
      </c>
      <c r="S12" s="48">
        <v>0</v>
      </c>
      <c r="T12" s="48">
        <v>10</v>
      </c>
      <c r="U12" s="48">
        <v>28</v>
      </c>
      <c r="V12" s="48">
        <v>2</v>
      </c>
      <c r="W12" s="49">
        <v>1.24</v>
      </c>
      <c r="X12" s="49">
        <v>0.3111111111111111</v>
      </c>
      <c r="Y12" s="77" t="s">
        <v>1060</v>
      </c>
      <c r="Z12" s="77" t="s">
        <v>1169</v>
      </c>
      <c r="AA12" s="77"/>
      <c r="AB12" s="83" t="s">
        <v>4667</v>
      </c>
      <c r="AC12" s="83" t="s">
        <v>4920</v>
      </c>
      <c r="AD12" s="77"/>
      <c r="AE12" s="77" t="s">
        <v>5375</v>
      </c>
      <c r="AF12" s="77" t="s">
        <v>5408</v>
      </c>
    </row>
    <row r="13" spans="1:32" ht="15">
      <c r="A13" s="86" t="s">
        <v>4982</v>
      </c>
      <c r="B13" s="64" t="s">
        <v>5076</v>
      </c>
      <c r="C13" s="64" t="s">
        <v>56</v>
      </c>
      <c r="D13" s="111"/>
      <c r="E13" s="110"/>
      <c r="F13" s="112" t="s">
        <v>5464</v>
      </c>
      <c r="G13" s="113"/>
      <c r="H13" s="113"/>
      <c r="I13" s="114">
        <v>13</v>
      </c>
      <c r="J13" s="115"/>
      <c r="K13" s="48">
        <v>9</v>
      </c>
      <c r="L13" s="48">
        <v>10</v>
      </c>
      <c r="M13" s="48">
        <v>2</v>
      </c>
      <c r="N13" s="48">
        <v>12</v>
      </c>
      <c r="O13" s="48">
        <v>2</v>
      </c>
      <c r="P13" s="49">
        <v>0</v>
      </c>
      <c r="Q13" s="49">
        <v>0</v>
      </c>
      <c r="R13" s="48">
        <v>1</v>
      </c>
      <c r="S13" s="48">
        <v>0</v>
      </c>
      <c r="T13" s="48">
        <v>9</v>
      </c>
      <c r="U13" s="48">
        <v>12</v>
      </c>
      <c r="V13" s="48">
        <v>3</v>
      </c>
      <c r="W13" s="49">
        <v>1.82716</v>
      </c>
      <c r="X13" s="49">
        <v>0.1388888888888889</v>
      </c>
      <c r="Y13" s="77" t="s">
        <v>1132</v>
      </c>
      <c r="Z13" s="77" t="s">
        <v>1169</v>
      </c>
      <c r="AA13" s="77" t="s">
        <v>5149</v>
      </c>
      <c r="AB13" s="83" t="s">
        <v>5211</v>
      </c>
      <c r="AC13" s="83" t="s">
        <v>5325</v>
      </c>
      <c r="AD13" s="77" t="s">
        <v>5360</v>
      </c>
      <c r="AE13" s="77" t="s">
        <v>5376</v>
      </c>
      <c r="AF13" s="77" t="s">
        <v>5409</v>
      </c>
    </row>
    <row r="14" spans="1:32" ht="15">
      <c r="A14" s="86" t="s">
        <v>4983</v>
      </c>
      <c r="B14" s="64" t="s">
        <v>5077</v>
      </c>
      <c r="C14" s="64" t="s">
        <v>56</v>
      </c>
      <c r="D14" s="111"/>
      <c r="E14" s="110"/>
      <c r="F14" s="112" t="s">
        <v>4983</v>
      </c>
      <c r="G14" s="113"/>
      <c r="H14" s="113"/>
      <c r="I14" s="114">
        <v>14</v>
      </c>
      <c r="J14" s="115"/>
      <c r="K14" s="48">
        <v>9</v>
      </c>
      <c r="L14" s="48">
        <v>9</v>
      </c>
      <c r="M14" s="48">
        <v>0</v>
      </c>
      <c r="N14" s="48">
        <v>9</v>
      </c>
      <c r="O14" s="48">
        <v>1</v>
      </c>
      <c r="P14" s="49">
        <v>0</v>
      </c>
      <c r="Q14" s="49">
        <v>0</v>
      </c>
      <c r="R14" s="48">
        <v>1</v>
      </c>
      <c r="S14" s="48">
        <v>0</v>
      </c>
      <c r="T14" s="48">
        <v>9</v>
      </c>
      <c r="U14" s="48">
        <v>9</v>
      </c>
      <c r="V14" s="48">
        <v>3</v>
      </c>
      <c r="W14" s="49">
        <v>1.876543</v>
      </c>
      <c r="X14" s="49">
        <v>0.1111111111111111</v>
      </c>
      <c r="Y14" s="77" t="s">
        <v>5111</v>
      </c>
      <c r="Z14" s="77" t="s">
        <v>1169</v>
      </c>
      <c r="AA14" s="77"/>
      <c r="AB14" s="83" t="s">
        <v>4658</v>
      </c>
      <c r="AC14" s="83" t="s">
        <v>5326</v>
      </c>
      <c r="AD14" s="77" t="s">
        <v>449</v>
      </c>
      <c r="AE14" s="77" t="s">
        <v>5377</v>
      </c>
      <c r="AF14" s="77" t="s">
        <v>5410</v>
      </c>
    </row>
    <row r="15" spans="1:32" ht="15">
      <c r="A15" s="86" t="s">
        <v>4984</v>
      </c>
      <c r="B15" s="64" t="s">
        <v>5066</v>
      </c>
      <c r="C15" s="64" t="s">
        <v>59</v>
      </c>
      <c r="D15" s="111"/>
      <c r="E15" s="110"/>
      <c r="F15" s="112" t="s">
        <v>4984</v>
      </c>
      <c r="G15" s="113"/>
      <c r="H15" s="113"/>
      <c r="I15" s="114">
        <v>15</v>
      </c>
      <c r="J15" s="115"/>
      <c r="K15" s="48">
        <v>7</v>
      </c>
      <c r="L15" s="48">
        <v>2</v>
      </c>
      <c r="M15" s="48">
        <v>8</v>
      </c>
      <c r="N15" s="48">
        <v>10</v>
      </c>
      <c r="O15" s="48">
        <v>0</v>
      </c>
      <c r="P15" s="49">
        <v>0</v>
      </c>
      <c r="Q15" s="49">
        <v>0</v>
      </c>
      <c r="R15" s="48">
        <v>1</v>
      </c>
      <c r="S15" s="48">
        <v>0</v>
      </c>
      <c r="T15" s="48">
        <v>7</v>
      </c>
      <c r="U15" s="48">
        <v>10</v>
      </c>
      <c r="V15" s="48">
        <v>2</v>
      </c>
      <c r="W15" s="49">
        <v>1.469388</v>
      </c>
      <c r="X15" s="49">
        <v>0.14285714285714285</v>
      </c>
      <c r="Y15" s="77" t="s">
        <v>5112</v>
      </c>
      <c r="Z15" s="77" t="s">
        <v>1169</v>
      </c>
      <c r="AA15" s="77"/>
      <c r="AB15" s="83" t="s">
        <v>5212</v>
      </c>
      <c r="AC15" s="83" t="s">
        <v>5327</v>
      </c>
      <c r="AD15" s="77" t="s">
        <v>5361</v>
      </c>
      <c r="AE15" s="77" t="s">
        <v>5378</v>
      </c>
      <c r="AF15" s="77" t="s">
        <v>5411</v>
      </c>
    </row>
    <row r="16" spans="1:32" ht="15">
      <c r="A16" s="86" t="s">
        <v>4985</v>
      </c>
      <c r="B16" s="64" t="s">
        <v>5067</v>
      </c>
      <c r="C16" s="64" t="s">
        <v>59</v>
      </c>
      <c r="D16" s="111"/>
      <c r="E16" s="110"/>
      <c r="F16" s="112" t="s">
        <v>4985</v>
      </c>
      <c r="G16" s="113"/>
      <c r="H16" s="113"/>
      <c r="I16" s="114">
        <v>16</v>
      </c>
      <c r="J16" s="115"/>
      <c r="K16" s="48">
        <v>5</v>
      </c>
      <c r="L16" s="48">
        <v>6</v>
      </c>
      <c r="M16" s="48">
        <v>0</v>
      </c>
      <c r="N16" s="48">
        <v>6</v>
      </c>
      <c r="O16" s="48">
        <v>0</v>
      </c>
      <c r="P16" s="49">
        <v>0</v>
      </c>
      <c r="Q16" s="49">
        <v>0</v>
      </c>
      <c r="R16" s="48">
        <v>1</v>
      </c>
      <c r="S16" s="48">
        <v>0</v>
      </c>
      <c r="T16" s="48">
        <v>5</v>
      </c>
      <c r="U16" s="48">
        <v>6</v>
      </c>
      <c r="V16" s="48">
        <v>2</v>
      </c>
      <c r="W16" s="49">
        <v>1.12</v>
      </c>
      <c r="X16" s="49">
        <v>0.3</v>
      </c>
      <c r="Y16" s="77"/>
      <c r="Z16" s="77"/>
      <c r="AA16" s="77"/>
      <c r="AB16" s="83" t="s">
        <v>5213</v>
      </c>
      <c r="AC16" s="83" t="s">
        <v>4780</v>
      </c>
      <c r="AD16" s="77"/>
      <c r="AE16" s="77" t="s">
        <v>5379</v>
      </c>
      <c r="AF16" s="77" t="s">
        <v>5412</v>
      </c>
    </row>
    <row r="17" spans="1:32" ht="15">
      <c r="A17" s="86" t="s">
        <v>4986</v>
      </c>
      <c r="B17" s="64" t="s">
        <v>5068</v>
      </c>
      <c r="C17" s="64" t="s">
        <v>59</v>
      </c>
      <c r="D17" s="111"/>
      <c r="E17" s="110"/>
      <c r="F17" s="112" t="s">
        <v>4986</v>
      </c>
      <c r="G17" s="113"/>
      <c r="H17" s="113"/>
      <c r="I17" s="114">
        <v>17</v>
      </c>
      <c r="J17" s="115"/>
      <c r="K17" s="48">
        <v>4</v>
      </c>
      <c r="L17" s="48">
        <v>3</v>
      </c>
      <c r="M17" s="48">
        <v>0</v>
      </c>
      <c r="N17" s="48">
        <v>3</v>
      </c>
      <c r="O17" s="48">
        <v>0</v>
      </c>
      <c r="P17" s="49">
        <v>0</v>
      </c>
      <c r="Q17" s="49">
        <v>0</v>
      </c>
      <c r="R17" s="48">
        <v>1</v>
      </c>
      <c r="S17" s="48">
        <v>0</v>
      </c>
      <c r="T17" s="48">
        <v>4</v>
      </c>
      <c r="U17" s="48">
        <v>3</v>
      </c>
      <c r="V17" s="48">
        <v>2</v>
      </c>
      <c r="W17" s="49">
        <v>1.125</v>
      </c>
      <c r="X17" s="49">
        <v>0.25</v>
      </c>
      <c r="Y17" s="77" t="s">
        <v>1168</v>
      </c>
      <c r="Z17" s="77" t="s">
        <v>1169</v>
      </c>
      <c r="AA17" s="77"/>
      <c r="AB17" s="83" t="s">
        <v>4408</v>
      </c>
      <c r="AC17" s="83" t="s">
        <v>4506</v>
      </c>
      <c r="AD17" s="77" t="s">
        <v>631</v>
      </c>
      <c r="AE17" s="77" t="s">
        <v>5380</v>
      </c>
      <c r="AF17" s="77" t="s">
        <v>5413</v>
      </c>
    </row>
    <row r="18" spans="1:32" ht="15">
      <c r="A18" s="86" t="s">
        <v>4987</v>
      </c>
      <c r="B18" s="64" t="s">
        <v>5069</v>
      </c>
      <c r="C18" s="64" t="s">
        <v>59</v>
      </c>
      <c r="D18" s="111"/>
      <c r="E18" s="110"/>
      <c r="F18" s="112" t="s">
        <v>4987</v>
      </c>
      <c r="G18" s="113"/>
      <c r="H18" s="113"/>
      <c r="I18" s="114">
        <v>18</v>
      </c>
      <c r="J18" s="115"/>
      <c r="K18" s="48">
        <v>4</v>
      </c>
      <c r="L18" s="48">
        <v>3</v>
      </c>
      <c r="M18" s="48">
        <v>0</v>
      </c>
      <c r="N18" s="48">
        <v>3</v>
      </c>
      <c r="O18" s="48">
        <v>0</v>
      </c>
      <c r="P18" s="49">
        <v>0</v>
      </c>
      <c r="Q18" s="49">
        <v>0</v>
      </c>
      <c r="R18" s="48">
        <v>1</v>
      </c>
      <c r="S18" s="48">
        <v>0</v>
      </c>
      <c r="T18" s="48">
        <v>4</v>
      </c>
      <c r="U18" s="48">
        <v>3</v>
      </c>
      <c r="V18" s="48">
        <v>2</v>
      </c>
      <c r="W18" s="49">
        <v>1.125</v>
      </c>
      <c r="X18" s="49">
        <v>0.25</v>
      </c>
      <c r="Y18" s="77"/>
      <c r="Z18" s="77"/>
      <c r="AA18" s="77"/>
      <c r="AB18" s="83" t="s">
        <v>4506</v>
      </c>
      <c r="AC18" s="83" t="s">
        <v>4506</v>
      </c>
      <c r="AD18" s="77" t="s">
        <v>628</v>
      </c>
      <c r="AE18" s="77" t="s">
        <v>5381</v>
      </c>
      <c r="AF18" s="77" t="s">
        <v>5414</v>
      </c>
    </row>
    <row r="19" spans="1:32" ht="15">
      <c r="A19" s="86" t="s">
        <v>4988</v>
      </c>
      <c r="B19" s="64" t="s">
        <v>5070</v>
      </c>
      <c r="C19" s="64" t="s">
        <v>59</v>
      </c>
      <c r="D19" s="111"/>
      <c r="E19" s="110"/>
      <c r="F19" s="112" t="s">
        <v>4988</v>
      </c>
      <c r="G19" s="113"/>
      <c r="H19" s="113"/>
      <c r="I19" s="114">
        <v>19</v>
      </c>
      <c r="J19" s="115"/>
      <c r="K19" s="48">
        <v>4</v>
      </c>
      <c r="L19" s="48">
        <v>4</v>
      </c>
      <c r="M19" s="48">
        <v>0</v>
      </c>
      <c r="N19" s="48">
        <v>4</v>
      </c>
      <c r="O19" s="48">
        <v>1</v>
      </c>
      <c r="P19" s="49">
        <v>0</v>
      </c>
      <c r="Q19" s="49">
        <v>0</v>
      </c>
      <c r="R19" s="48">
        <v>1</v>
      </c>
      <c r="S19" s="48">
        <v>0</v>
      </c>
      <c r="T19" s="48">
        <v>4</v>
      </c>
      <c r="U19" s="48">
        <v>4</v>
      </c>
      <c r="V19" s="48">
        <v>2</v>
      </c>
      <c r="W19" s="49">
        <v>1.125</v>
      </c>
      <c r="X19" s="49">
        <v>0.25</v>
      </c>
      <c r="Y19" s="77" t="s">
        <v>1055</v>
      </c>
      <c r="Z19" s="77" t="s">
        <v>1169</v>
      </c>
      <c r="AA19" s="77"/>
      <c r="AB19" s="83" t="s">
        <v>4654</v>
      </c>
      <c r="AC19" s="83" t="s">
        <v>4907</v>
      </c>
      <c r="AD19" s="77"/>
      <c r="AE19" s="77" t="s">
        <v>460</v>
      </c>
      <c r="AF19" s="77" t="s">
        <v>5415</v>
      </c>
    </row>
    <row r="20" spans="1:32" ht="15">
      <c r="A20" s="86" t="s">
        <v>4989</v>
      </c>
      <c r="B20" s="64" t="s">
        <v>5071</v>
      </c>
      <c r="C20" s="64" t="s">
        <v>59</v>
      </c>
      <c r="D20" s="111"/>
      <c r="E20" s="110"/>
      <c r="F20" s="112" t="s">
        <v>4989</v>
      </c>
      <c r="G20" s="113"/>
      <c r="H20" s="113"/>
      <c r="I20" s="114">
        <v>20</v>
      </c>
      <c r="J20" s="115"/>
      <c r="K20" s="48">
        <v>4</v>
      </c>
      <c r="L20" s="48">
        <v>3</v>
      </c>
      <c r="M20" s="48">
        <v>0</v>
      </c>
      <c r="N20" s="48">
        <v>3</v>
      </c>
      <c r="O20" s="48">
        <v>0</v>
      </c>
      <c r="P20" s="49">
        <v>0</v>
      </c>
      <c r="Q20" s="49">
        <v>0</v>
      </c>
      <c r="R20" s="48">
        <v>1</v>
      </c>
      <c r="S20" s="48">
        <v>0</v>
      </c>
      <c r="T20" s="48">
        <v>4</v>
      </c>
      <c r="U20" s="48">
        <v>3</v>
      </c>
      <c r="V20" s="48">
        <v>3</v>
      </c>
      <c r="W20" s="49">
        <v>1.25</v>
      </c>
      <c r="X20" s="49">
        <v>0.25</v>
      </c>
      <c r="Y20" s="77" t="s">
        <v>957</v>
      </c>
      <c r="Z20" s="77" t="s">
        <v>1169</v>
      </c>
      <c r="AA20" s="77"/>
      <c r="AB20" s="83" t="s">
        <v>5214</v>
      </c>
      <c r="AC20" s="83" t="s">
        <v>4506</v>
      </c>
      <c r="AD20" s="77" t="s">
        <v>5362</v>
      </c>
      <c r="AE20" s="77" t="s">
        <v>529</v>
      </c>
      <c r="AF20" s="77" t="s">
        <v>5416</v>
      </c>
    </row>
    <row r="21" spans="1:32" ht="15">
      <c r="A21" s="86" t="s">
        <v>4990</v>
      </c>
      <c r="B21" s="64" t="s">
        <v>5072</v>
      </c>
      <c r="C21" s="64" t="s">
        <v>59</v>
      </c>
      <c r="D21" s="111"/>
      <c r="E21" s="110"/>
      <c r="F21" s="112" t="s">
        <v>4990</v>
      </c>
      <c r="G21" s="113"/>
      <c r="H21" s="113"/>
      <c r="I21" s="114">
        <v>21</v>
      </c>
      <c r="J21" s="115"/>
      <c r="K21" s="48">
        <v>4</v>
      </c>
      <c r="L21" s="48">
        <v>3</v>
      </c>
      <c r="M21" s="48">
        <v>0</v>
      </c>
      <c r="N21" s="48">
        <v>3</v>
      </c>
      <c r="O21" s="48">
        <v>0</v>
      </c>
      <c r="P21" s="49">
        <v>0</v>
      </c>
      <c r="Q21" s="49">
        <v>0</v>
      </c>
      <c r="R21" s="48">
        <v>1</v>
      </c>
      <c r="S21" s="48">
        <v>0</v>
      </c>
      <c r="T21" s="48">
        <v>4</v>
      </c>
      <c r="U21" s="48">
        <v>3</v>
      </c>
      <c r="V21" s="48">
        <v>3</v>
      </c>
      <c r="W21" s="49">
        <v>1.25</v>
      </c>
      <c r="X21" s="49">
        <v>0.25</v>
      </c>
      <c r="Y21" s="77" t="s">
        <v>5113</v>
      </c>
      <c r="Z21" s="77" t="s">
        <v>1169</v>
      </c>
      <c r="AA21" s="77"/>
      <c r="AB21" s="83" t="s">
        <v>5215</v>
      </c>
      <c r="AC21" s="83" t="s">
        <v>4506</v>
      </c>
      <c r="AD21" s="77" t="s">
        <v>5363</v>
      </c>
      <c r="AE21" s="77" t="s">
        <v>523</v>
      </c>
      <c r="AF21" s="77" t="s">
        <v>5417</v>
      </c>
    </row>
    <row r="22" spans="1:32" ht="15">
      <c r="A22" s="86" t="s">
        <v>4991</v>
      </c>
      <c r="B22" s="64" t="s">
        <v>5073</v>
      </c>
      <c r="C22" s="64" t="s">
        <v>59</v>
      </c>
      <c r="D22" s="111"/>
      <c r="E22" s="110"/>
      <c r="F22" s="112" t="s">
        <v>4991</v>
      </c>
      <c r="G22" s="113"/>
      <c r="H22" s="113"/>
      <c r="I22" s="114">
        <v>22</v>
      </c>
      <c r="J22" s="115"/>
      <c r="K22" s="48">
        <v>4</v>
      </c>
      <c r="L22" s="48">
        <v>3</v>
      </c>
      <c r="M22" s="48">
        <v>0</v>
      </c>
      <c r="N22" s="48">
        <v>3</v>
      </c>
      <c r="O22" s="48">
        <v>0</v>
      </c>
      <c r="P22" s="49">
        <v>0</v>
      </c>
      <c r="Q22" s="49">
        <v>0</v>
      </c>
      <c r="R22" s="48">
        <v>1</v>
      </c>
      <c r="S22" s="48">
        <v>0</v>
      </c>
      <c r="T22" s="48">
        <v>4</v>
      </c>
      <c r="U22" s="48">
        <v>3</v>
      </c>
      <c r="V22" s="48">
        <v>2</v>
      </c>
      <c r="W22" s="49">
        <v>1.125</v>
      </c>
      <c r="X22" s="49">
        <v>0.25</v>
      </c>
      <c r="Y22" s="77" t="s">
        <v>4450</v>
      </c>
      <c r="Z22" s="77" t="s">
        <v>1169</v>
      </c>
      <c r="AA22" s="77"/>
      <c r="AB22" s="83" t="s">
        <v>5216</v>
      </c>
      <c r="AC22" s="83" t="s">
        <v>4506</v>
      </c>
      <c r="AD22" s="77" t="s">
        <v>600</v>
      </c>
      <c r="AE22" s="77" t="s">
        <v>5382</v>
      </c>
      <c r="AF22" s="77" t="s">
        <v>5418</v>
      </c>
    </row>
    <row r="23" spans="1:32" ht="15">
      <c r="A23" s="86" t="s">
        <v>4992</v>
      </c>
      <c r="B23" s="64" t="s">
        <v>5074</v>
      </c>
      <c r="C23" s="64" t="s">
        <v>59</v>
      </c>
      <c r="D23" s="111"/>
      <c r="E23" s="110"/>
      <c r="F23" s="112" t="s">
        <v>5465</v>
      </c>
      <c r="G23" s="113"/>
      <c r="H23" s="113"/>
      <c r="I23" s="114">
        <v>23</v>
      </c>
      <c r="J23" s="115"/>
      <c r="K23" s="48">
        <v>4</v>
      </c>
      <c r="L23" s="48">
        <v>4</v>
      </c>
      <c r="M23" s="48">
        <v>0</v>
      </c>
      <c r="N23" s="48">
        <v>4</v>
      </c>
      <c r="O23" s="48">
        <v>1</v>
      </c>
      <c r="P23" s="49">
        <v>0</v>
      </c>
      <c r="Q23" s="49">
        <v>0</v>
      </c>
      <c r="R23" s="48">
        <v>1</v>
      </c>
      <c r="S23" s="48">
        <v>0</v>
      </c>
      <c r="T23" s="48">
        <v>4</v>
      </c>
      <c r="U23" s="48">
        <v>4</v>
      </c>
      <c r="V23" s="48">
        <v>2</v>
      </c>
      <c r="W23" s="49">
        <v>1.125</v>
      </c>
      <c r="X23" s="49">
        <v>0.25</v>
      </c>
      <c r="Y23" s="77" t="s">
        <v>1034</v>
      </c>
      <c r="Z23" s="77" t="s">
        <v>1169</v>
      </c>
      <c r="AA23" s="77" t="s">
        <v>1208</v>
      </c>
      <c r="AB23" s="83" t="s">
        <v>5217</v>
      </c>
      <c r="AC23" s="83" t="s">
        <v>4506</v>
      </c>
      <c r="AD23" s="77" t="s">
        <v>5364</v>
      </c>
      <c r="AE23" s="77" t="s">
        <v>586</v>
      </c>
      <c r="AF23" s="77" t="s">
        <v>5419</v>
      </c>
    </row>
    <row r="24" spans="1:32" ht="15">
      <c r="A24" s="86" t="s">
        <v>4993</v>
      </c>
      <c r="B24" s="64" t="s">
        <v>5075</v>
      </c>
      <c r="C24" s="64" t="s">
        <v>59</v>
      </c>
      <c r="D24" s="111"/>
      <c r="E24" s="110"/>
      <c r="F24" s="112" t="s">
        <v>4993</v>
      </c>
      <c r="G24" s="113"/>
      <c r="H24" s="113"/>
      <c r="I24" s="114">
        <v>24</v>
      </c>
      <c r="J24" s="115"/>
      <c r="K24" s="48">
        <v>4</v>
      </c>
      <c r="L24" s="48">
        <v>4</v>
      </c>
      <c r="M24" s="48">
        <v>0</v>
      </c>
      <c r="N24" s="48">
        <v>4</v>
      </c>
      <c r="O24" s="48">
        <v>1</v>
      </c>
      <c r="P24" s="49">
        <v>0</v>
      </c>
      <c r="Q24" s="49">
        <v>0</v>
      </c>
      <c r="R24" s="48">
        <v>1</v>
      </c>
      <c r="S24" s="48">
        <v>0</v>
      </c>
      <c r="T24" s="48">
        <v>4</v>
      </c>
      <c r="U24" s="48">
        <v>4</v>
      </c>
      <c r="V24" s="48">
        <v>2</v>
      </c>
      <c r="W24" s="49">
        <v>1.125</v>
      </c>
      <c r="X24" s="49">
        <v>0.25</v>
      </c>
      <c r="Y24" s="77" t="s">
        <v>976</v>
      </c>
      <c r="Z24" s="77" t="s">
        <v>1169</v>
      </c>
      <c r="AA24" s="77"/>
      <c r="AB24" s="83" t="s">
        <v>4514</v>
      </c>
      <c r="AC24" s="83" t="s">
        <v>4775</v>
      </c>
      <c r="AD24" s="77"/>
      <c r="AE24" s="77" t="s">
        <v>242</v>
      </c>
      <c r="AF24" s="77" t="s">
        <v>5420</v>
      </c>
    </row>
    <row r="25" spans="1:32" ht="15">
      <c r="A25" s="86" t="s">
        <v>4994</v>
      </c>
      <c r="B25" s="64" t="s">
        <v>5076</v>
      </c>
      <c r="C25" s="64" t="s">
        <v>59</v>
      </c>
      <c r="D25" s="111"/>
      <c r="E25" s="110"/>
      <c r="F25" s="112" t="s">
        <v>4994</v>
      </c>
      <c r="G25" s="113"/>
      <c r="H25" s="113"/>
      <c r="I25" s="114">
        <v>25</v>
      </c>
      <c r="J25" s="115"/>
      <c r="K25" s="48">
        <v>3</v>
      </c>
      <c r="L25" s="48">
        <v>2</v>
      </c>
      <c r="M25" s="48">
        <v>0</v>
      </c>
      <c r="N25" s="48">
        <v>2</v>
      </c>
      <c r="O25" s="48">
        <v>0</v>
      </c>
      <c r="P25" s="49">
        <v>0</v>
      </c>
      <c r="Q25" s="49">
        <v>0</v>
      </c>
      <c r="R25" s="48">
        <v>1</v>
      </c>
      <c r="S25" s="48">
        <v>0</v>
      </c>
      <c r="T25" s="48">
        <v>3</v>
      </c>
      <c r="U25" s="48">
        <v>2</v>
      </c>
      <c r="V25" s="48">
        <v>2</v>
      </c>
      <c r="W25" s="49">
        <v>0.888889</v>
      </c>
      <c r="X25" s="49">
        <v>0.3333333333333333</v>
      </c>
      <c r="Y25" s="77"/>
      <c r="Z25" s="77"/>
      <c r="AA25" s="77"/>
      <c r="AB25" s="83" t="s">
        <v>4506</v>
      </c>
      <c r="AC25" s="83" t="s">
        <v>4506</v>
      </c>
      <c r="AD25" s="77" t="s">
        <v>618</v>
      </c>
      <c r="AE25" s="77" t="s">
        <v>617</v>
      </c>
      <c r="AF25" s="77" t="s">
        <v>5421</v>
      </c>
    </row>
    <row r="26" spans="1:32" ht="15">
      <c r="A26" s="86" t="s">
        <v>4995</v>
      </c>
      <c r="B26" s="64" t="s">
        <v>5077</v>
      </c>
      <c r="C26" s="64" t="s">
        <v>59</v>
      </c>
      <c r="D26" s="111"/>
      <c r="E26" s="110"/>
      <c r="F26" s="112" t="s">
        <v>4995</v>
      </c>
      <c r="G26" s="113"/>
      <c r="H26" s="113"/>
      <c r="I26" s="114">
        <v>26</v>
      </c>
      <c r="J26" s="115"/>
      <c r="K26" s="48">
        <v>3</v>
      </c>
      <c r="L26" s="48">
        <v>3</v>
      </c>
      <c r="M26" s="48">
        <v>0</v>
      </c>
      <c r="N26" s="48">
        <v>3</v>
      </c>
      <c r="O26" s="48">
        <v>0</v>
      </c>
      <c r="P26" s="49">
        <v>0</v>
      </c>
      <c r="Q26" s="49">
        <v>0</v>
      </c>
      <c r="R26" s="48">
        <v>1</v>
      </c>
      <c r="S26" s="48">
        <v>0</v>
      </c>
      <c r="T26" s="48">
        <v>3</v>
      </c>
      <c r="U26" s="48">
        <v>3</v>
      </c>
      <c r="V26" s="48">
        <v>1</v>
      </c>
      <c r="W26" s="49">
        <v>0.666667</v>
      </c>
      <c r="X26" s="49">
        <v>0.5</v>
      </c>
      <c r="Y26" s="77" t="s">
        <v>977</v>
      </c>
      <c r="Z26" s="77" t="s">
        <v>1173</v>
      </c>
      <c r="AA26" s="77"/>
      <c r="AB26" s="83" t="s">
        <v>4676</v>
      </c>
      <c r="AC26" s="83" t="s">
        <v>4929</v>
      </c>
      <c r="AD26" s="77"/>
      <c r="AE26" s="77" t="s">
        <v>5383</v>
      </c>
      <c r="AF26" s="77" t="s">
        <v>5422</v>
      </c>
    </row>
    <row r="27" spans="1:32" ht="15">
      <c r="A27" s="86" t="s">
        <v>4996</v>
      </c>
      <c r="B27" s="64" t="s">
        <v>5066</v>
      </c>
      <c r="C27" s="64" t="s">
        <v>61</v>
      </c>
      <c r="D27" s="111"/>
      <c r="E27" s="110"/>
      <c r="F27" s="112" t="s">
        <v>5466</v>
      </c>
      <c r="G27" s="113"/>
      <c r="H27" s="113"/>
      <c r="I27" s="114">
        <v>27</v>
      </c>
      <c r="J27" s="115"/>
      <c r="K27" s="48">
        <v>3</v>
      </c>
      <c r="L27" s="48">
        <v>3</v>
      </c>
      <c r="M27" s="48">
        <v>0</v>
      </c>
      <c r="N27" s="48">
        <v>3</v>
      </c>
      <c r="O27" s="48">
        <v>1</v>
      </c>
      <c r="P27" s="49">
        <v>0</v>
      </c>
      <c r="Q27" s="49">
        <v>0</v>
      </c>
      <c r="R27" s="48">
        <v>1</v>
      </c>
      <c r="S27" s="48">
        <v>0</v>
      </c>
      <c r="T27" s="48">
        <v>3</v>
      </c>
      <c r="U27" s="48">
        <v>3</v>
      </c>
      <c r="V27" s="48">
        <v>2</v>
      </c>
      <c r="W27" s="49">
        <v>0.888889</v>
      </c>
      <c r="X27" s="49">
        <v>0.3333333333333333</v>
      </c>
      <c r="Y27" s="77" t="s">
        <v>5114</v>
      </c>
      <c r="Z27" s="77" t="s">
        <v>1169</v>
      </c>
      <c r="AA27" s="77" t="s">
        <v>1208</v>
      </c>
      <c r="AB27" s="83" t="s">
        <v>5218</v>
      </c>
      <c r="AC27" s="83" t="s">
        <v>4924</v>
      </c>
      <c r="AD27" s="77" t="s">
        <v>610</v>
      </c>
      <c r="AE27" s="77" t="s">
        <v>464</v>
      </c>
      <c r="AF27" s="77" t="s">
        <v>5423</v>
      </c>
    </row>
    <row r="28" spans="1:32" ht="15">
      <c r="A28" s="86" t="s">
        <v>4997</v>
      </c>
      <c r="B28" s="64" t="s">
        <v>5067</v>
      </c>
      <c r="C28" s="64" t="s">
        <v>61</v>
      </c>
      <c r="D28" s="111"/>
      <c r="E28" s="110"/>
      <c r="F28" s="112" t="s">
        <v>5467</v>
      </c>
      <c r="G28" s="113"/>
      <c r="H28" s="113"/>
      <c r="I28" s="114">
        <v>28</v>
      </c>
      <c r="J28" s="115"/>
      <c r="K28" s="48">
        <v>3</v>
      </c>
      <c r="L28" s="48">
        <v>3</v>
      </c>
      <c r="M28" s="48">
        <v>0</v>
      </c>
      <c r="N28" s="48">
        <v>3</v>
      </c>
      <c r="O28" s="48">
        <v>1</v>
      </c>
      <c r="P28" s="49">
        <v>0</v>
      </c>
      <c r="Q28" s="49">
        <v>0</v>
      </c>
      <c r="R28" s="48">
        <v>1</v>
      </c>
      <c r="S28" s="48">
        <v>0</v>
      </c>
      <c r="T28" s="48">
        <v>3</v>
      </c>
      <c r="U28" s="48">
        <v>3</v>
      </c>
      <c r="V28" s="48">
        <v>2</v>
      </c>
      <c r="W28" s="49">
        <v>0.888889</v>
      </c>
      <c r="X28" s="49">
        <v>0.3333333333333333</v>
      </c>
      <c r="Y28" s="77" t="s">
        <v>1054</v>
      </c>
      <c r="Z28" s="77" t="s">
        <v>1169</v>
      </c>
      <c r="AA28" s="77" t="s">
        <v>1210</v>
      </c>
      <c r="AB28" s="83" t="s">
        <v>4669</v>
      </c>
      <c r="AC28" s="83" t="s">
        <v>4922</v>
      </c>
      <c r="AD28" s="77"/>
      <c r="AE28" s="77" t="s">
        <v>5384</v>
      </c>
      <c r="AF28" s="77" t="s">
        <v>5424</v>
      </c>
    </row>
    <row r="29" spans="1:32" ht="15">
      <c r="A29" s="86" t="s">
        <v>4998</v>
      </c>
      <c r="B29" s="64" t="s">
        <v>5068</v>
      </c>
      <c r="C29" s="64" t="s">
        <v>61</v>
      </c>
      <c r="D29" s="111"/>
      <c r="E29" s="110"/>
      <c r="F29" s="112" t="s">
        <v>4998</v>
      </c>
      <c r="G29" s="113"/>
      <c r="H29" s="113"/>
      <c r="I29" s="114">
        <v>29</v>
      </c>
      <c r="J29" s="115"/>
      <c r="K29" s="48">
        <v>3</v>
      </c>
      <c r="L29" s="48">
        <v>3</v>
      </c>
      <c r="M29" s="48">
        <v>0</v>
      </c>
      <c r="N29" s="48">
        <v>3</v>
      </c>
      <c r="O29" s="48">
        <v>1</v>
      </c>
      <c r="P29" s="49">
        <v>0</v>
      </c>
      <c r="Q29" s="49">
        <v>0</v>
      </c>
      <c r="R29" s="48">
        <v>1</v>
      </c>
      <c r="S29" s="48">
        <v>0</v>
      </c>
      <c r="T29" s="48">
        <v>3</v>
      </c>
      <c r="U29" s="48">
        <v>3</v>
      </c>
      <c r="V29" s="48">
        <v>2</v>
      </c>
      <c r="W29" s="49">
        <v>0.888889</v>
      </c>
      <c r="X29" s="49">
        <v>0.3333333333333333</v>
      </c>
      <c r="Y29" s="77" t="s">
        <v>1033</v>
      </c>
      <c r="Z29" s="77" t="s">
        <v>1169</v>
      </c>
      <c r="AA29" s="77"/>
      <c r="AB29" s="83" t="s">
        <v>5219</v>
      </c>
      <c r="AC29" s="83" t="s">
        <v>5328</v>
      </c>
      <c r="AD29" s="77" t="s">
        <v>5365</v>
      </c>
      <c r="AE29" s="77"/>
      <c r="AF29" s="77" t="s">
        <v>5425</v>
      </c>
    </row>
    <row r="30" spans="1:32" ht="15">
      <c r="A30" s="86" t="s">
        <v>4999</v>
      </c>
      <c r="B30" s="64" t="s">
        <v>5069</v>
      </c>
      <c r="C30" s="64" t="s">
        <v>61</v>
      </c>
      <c r="D30" s="111"/>
      <c r="E30" s="110"/>
      <c r="F30" s="112" t="s">
        <v>4999</v>
      </c>
      <c r="G30" s="113"/>
      <c r="H30" s="113"/>
      <c r="I30" s="114">
        <v>30</v>
      </c>
      <c r="J30" s="115"/>
      <c r="K30" s="48">
        <v>3</v>
      </c>
      <c r="L30" s="48">
        <v>2</v>
      </c>
      <c r="M30" s="48">
        <v>0</v>
      </c>
      <c r="N30" s="48">
        <v>2</v>
      </c>
      <c r="O30" s="48">
        <v>0</v>
      </c>
      <c r="P30" s="49">
        <v>0</v>
      </c>
      <c r="Q30" s="49">
        <v>0</v>
      </c>
      <c r="R30" s="48">
        <v>1</v>
      </c>
      <c r="S30" s="48">
        <v>0</v>
      </c>
      <c r="T30" s="48">
        <v>3</v>
      </c>
      <c r="U30" s="48">
        <v>2</v>
      </c>
      <c r="V30" s="48">
        <v>2</v>
      </c>
      <c r="W30" s="49">
        <v>0.888889</v>
      </c>
      <c r="X30" s="49">
        <v>0.3333333333333333</v>
      </c>
      <c r="Y30" s="77" t="s">
        <v>1012</v>
      </c>
      <c r="Z30" s="77" t="s">
        <v>1169</v>
      </c>
      <c r="AA30" s="77"/>
      <c r="AB30" s="83" t="s">
        <v>4410</v>
      </c>
      <c r="AC30" s="83" t="s">
        <v>4506</v>
      </c>
      <c r="AD30" s="77" t="s">
        <v>574</v>
      </c>
      <c r="AE30" s="77" t="s">
        <v>573</v>
      </c>
      <c r="AF30" s="77" t="s">
        <v>5426</v>
      </c>
    </row>
    <row r="31" spans="1:32" ht="15">
      <c r="A31" s="86" t="s">
        <v>5000</v>
      </c>
      <c r="B31" s="64" t="s">
        <v>5070</v>
      </c>
      <c r="C31" s="64" t="s">
        <v>61</v>
      </c>
      <c r="D31" s="111"/>
      <c r="E31" s="110"/>
      <c r="F31" s="112" t="s">
        <v>5000</v>
      </c>
      <c r="G31" s="113"/>
      <c r="H31" s="113"/>
      <c r="I31" s="114">
        <v>31</v>
      </c>
      <c r="J31" s="115"/>
      <c r="K31" s="48">
        <v>3</v>
      </c>
      <c r="L31" s="48">
        <v>2</v>
      </c>
      <c r="M31" s="48">
        <v>0</v>
      </c>
      <c r="N31" s="48">
        <v>2</v>
      </c>
      <c r="O31" s="48">
        <v>0</v>
      </c>
      <c r="P31" s="49">
        <v>0</v>
      </c>
      <c r="Q31" s="49">
        <v>0</v>
      </c>
      <c r="R31" s="48">
        <v>1</v>
      </c>
      <c r="S31" s="48">
        <v>0</v>
      </c>
      <c r="T31" s="48">
        <v>3</v>
      </c>
      <c r="U31" s="48">
        <v>2</v>
      </c>
      <c r="V31" s="48">
        <v>2</v>
      </c>
      <c r="W31" s="49">
        <v>0.888889</v>
      </c>
      <c r="X31" s="49">
        <v>0.3333333333333333</v>
      </c>
      <c r="Y31" s="77"/>
      <c r="Z31" s="77"/>
      <c r="AA31" s="77"/>
      <c r="AB31" s="83" t="s">
        <v>5220</v>
      </c>
      <c r="AC31" s="83" t="s">
        <v>5329</v>
      </c>
      <c r="AD31" s="77" t="s">
        <v>557</v>
      </c>
      <c r="AE31" s="77" t="s">
        <v>556</v>
      </c>
      <c r="AF31" s="77" t="s">
        <v>5427</v>
      </c>
    </row>
    <row r="32" spans="1:32" ht="15">
      <c r="A32" s="86" t="s">
        <v>5001</v>
      </c>
      <c r="B32" s="64" t="s">
        <v>5071</v>
      </c>
      <c r="C32" s="64" t="s">
        <v>61</v>
      </c>
      <c r="D32" s="111"/>
      <c r="E32" s="110"/>
      <c r="F32" s="112" t="s">
        <v>5001</v>
      </c>
      <c r="G32" s="113"/>
      <c r="H32" s="113"/>
      <c r="I32" s="114">
        <v>32</v>
      </c>
      <c r="J32" s="115"/>
      <c r="K32" s="48">
        <v>3</v>
      </c>
      <c r="L32" s="48">
        <v>2</v>
      </c>
      <c r="M32" s="48">
        <v>0</v>
      </c>
      <c r="N32" s="48">
        <v>2</v>
      </c>
      <c r="O32" s="48">
        <v>0</v>
      </c>
      <c r="P32" s="49">
        <v>0</v>
      </c>
      <c r="Q32" s="49">
        <v>0</v>
      </c>
      <c r="R32" s="48">
        <v>1</v>
      </c>
      <c r="S32" s="48">
        <v>0</v>
      </c>
      <c r="T32" s="48">
        <v>3</v>
      </c>
      <c r="U32" s="48">
        <v>2</v>
      </c>
      <c r="V32" s="48">
        <v>2</v>
      </c>
      <c r="W32" s="49">
        <v>0.888889</v>
      </c>
      <c r="X32" s="49">
        <v>0.3333333333333333</v>
      </c>
      <c r="Y32" s="77"/>
      <c r="Z32" s="77"/>
      <c r="AA32" s="77"/>
      <c r="AB32" s="83" t="s">
        <v>4408</v>
      </c>
      <c r="AC32" s="83" t="s">
        <v>4506</v>
      </c>
      <c r="AD32" s="77"/>
      <c r="AE32" s="77" t="s">
        <v>5385</v>
      </c>
      <c r="AF32" s="77" t="s">
        <v>5428</v>
      </c>
    </row>
    <row r="33" spans="1:32" ht="15">
      <c r="A33" s="86" t="s">
        <v>5002</v>
      </c>
      <c r="B33" s="64" t="s">
        <v>5072</v>
      </c>
      <c r="C33" s="64" t="s">
        <v>61</v>
      </c>
      <c r="D33" s="111"/>
      <c r="E33" s="110"/>
      <c r="F33" s="112" t="s">
        <v>5002</v>
      </c>
      <c r="G33" s="113"/>
      <c r="H33" s="113"/>
      <c r="I33" s="114">
        <v>33</v>
      </c>
      <c r="J33" s="115"/>
      <c r="K33" s="48">
        <v>3</v>
      </c>
      <c r="L33" s="48">
        <v>3</v>
      </c>
      <c r="M33" s="48">
        <v>0</v>
      </c>
      <c r="N33" s="48">
        <v>3</v>
      </c>
      <c r="O33" s="48">
        <v>1</v>
      </c>
      <c r="P33" s="49">
        <v>0</v>
      </c>
      <c r="Q33" s="49">
        <v>0</v>
      </c>
      <c r="R33" s="48">
        <v>1</v>
      </c>
      <c r="S33" s="48">
        <v>0</v>
      </c>
      <c r="T33" s="48">
        <v>3</v>
      </c>
      <c r="U33" s="48">
        <v>3</v>
      </c>
      <c r="V33" s="48">
        <v>2</v>
      </c>
      <c r="W33" s="49">
        <v>0.888889</v>
      </c>
      <c r="X33" s="49">
        <v>0.3333333333333333</v>
      </c>
      <c r="Y33" s="77" t="s">
        <v>967</v>
      </c>
      <c r="Z33" s="77" t="s">
        <v>1169</v>
      </c>
      <c r="AA33" s="77"/>
      <c r="AB33" s="83" t="s">
        <v>4510</v>
      </c>
      <c r="AC33" s="83" t="s">
        <v>4772</v>
      </c>
      <c r="AD33" s="77"/>
      <c r="AE33" s="77" t="s">
        <v>211</v>
      </c>
      <c r="AF33" s="77" t="s">
        <v>5429</v>
      </c>
    </row>
    <row r="34" spans="1:32" ht="15">
      <c r="A34" s="86" t="s">
        <v>5003</v>
      </c>
      <c r="B34" s="64" t="s">
        <v>5073</v>
      </c>
      <c r="C34" s="64" t="s">
        <v>61</v>
      </c>
      <c r="D34" s="111"/>
      <c r="E34" s="110"/>
      <c r="F34" s="112" t="s">
        <v>5003</v>
      </c>
      <c r="G34" s="113"/>
      <c r="H34" s="113"/>
      <c r="I34" s="114">
        <v>34</v>
      </c>
      <c r="J34" s="115"/>
      <c r="K34" s="48">
        <v>3</v>
      </c>
      <c r="L34" s="48">
        <v>2</v>
      </c>
      <c r="M34" s="48">
        <v>0</v>
      </c>
      <c r="N34" s="48">
        <v>2</v>
      </c>
      <c r="O34" s="48">
        <v>0</v>
      </c>
      <c r="P34" s="49">
        <v>0</v>
      </c>
      <c r="Q34" s="49">
        <v>0</v>
      </c>
      <c r="R34" s="48">
        <v>1</v>
      </c>
      <c r="S34" s="48">
        <v>0</v>
      </c>
      <c r="T34" s="48">
        <v>3</v>
      </c>
      <c r="U34" s="48">
        <v>2</v>
      </c>
      <c r="V34" s="48">
        <v>2</v>
      </c>
      <c r="W34" s="49">
        <v>0.888889</v>
      </c>
      <c r="X34" s="49">
        <v>0.3333333333333333</v>
      </c>
      <c r="Y34" s="77" t="s">
        <v>964</v>
      </c>
      <c r="Z34" s="77" t="s">
        <v>1169</v>
      </c>
      <c r="AA34" s="77"/>
      <c r="AB34" s="83" t="s">
        <v>4506</v>
      </c>
      <c r="AC34" s="83" t="s">
        <v>4506</v>
      </c>
      <c r="AD34" s="77" t="s">
        <v>537</v>
      </c>
      <c r="AE34" s="77" t="s">
        <v>5386</v>
      </c>
      <c r="AF34" s="77" t="s">
        <v>5430</v>
      </c>
    </row>
    <row r="35" spans="1:32" ht="15">
      <c r="A35" s="86" t="s">
        <v>5004</v>
      </c>
      <c r="B35" s="64" t="s">
        <v>5074</v>
      </c>
      <c r="C35" s="64" t="s">
        <v>61</v>
      </c>
      <c r="D35" s="111"/>
      <c r="E35" s="110"/>
      <c r="F35" s="112" t="s">
        <v>5004</v>
      </c>
      <c r="G35" s="113"/>
      <c r="H35" s="113"/>
      <c r="I35" s="114">
        <v>35</v>
      </c>
      <c r="J35" s="115"/>
      <c r="K35" s="48">
        <v>3</v>
      </c>
      <c r="L35" s="48">
        <v>2</v>
      </c>
      <c r="M35" s="48">
        <v>0</v>
      </c>
      <c r="N35" s="48">
        <v>2</v>
      </c>
      <c r="O35" s="48">
        <v>0</v>
      </c>
      <c r="P35" s="49">
        <v>0</v>
      </c>
      <c r="Q35" s="49">
        <v>0</v>
      </c>
      <c r="R35" s="48">
        <v>1</v>
      </c>
      <c r="S35" s="48">
        <v>0</v>
      </c>
      <c r="T35" s="48">
        <v>3</v>
      </c>
      <c r="U35" s="48">
        <v>2</v>
      </c>
      <c r="V35" s="48">
        <v>2</v>
      </c>
      <c r="W35" s="49">
        <v>0.888889</v>
      </c>
      <c r="X35" s="49">
        <v>0.3333333333333333</v>
      </c>
      <c r="Y35" s="77" t="s">
        <v>962</v>
      </c>
      <c r="Z35" s="77" t="s">
        <v>1169</v>
      </c>
      <c r="AA35" s="77"/>
      <c r="AB35" s="83" t="s">
        <v>4410</v>
      </c>
      <c r="AC35" s="83" t="s">
        <v>4506</v>
      </c>
      <c r="AD35" s="77" t="s">
        <v>533</v>
      </c>
      <c r="AE35" s="77" t="s">
        <v>532</v>
      </c>
      <c r="AF35" s="77" t="s">
        <v>5431</v>
      </c>
    </row>
    <row r="36" spans="1:32" ht="15">
      <c r="A36" s="86" t="s">
        <v>5005</v>
      </c>
      <c r="B36" s="64" t="s">
        <v>5075</v>
      </c>
      <c r="C36" s="64" t="s">
        <v>61</v>
      </c>
      <c r="D36" s="111"/>
      <c r="E36" s="110"/>
      <c r="F36" s="112" t="s">
        <v>5005</v>
      </c>
      <c r="G36" s="113"/>
      <c r="H36" s="113"/>
      <c r="I36" s="114">
        <v>36</v>
      </c>
      <c r="J36" s="115"/>
      <c r="K36" s="48">
        <v>3</v>
      </c>
      <c r="L36" s="48">
        <v>4</v>
      </c>
      <c r="M36" s="48">
        <v>0</v>
      </c>
      <c r="N36" s="48">
        <v>4</v>
      </c>
      <c r="O36" s="48">
        <v>0</v>
      </c>
      <c r="P36" s="49">
        <v>0.3333333333333333</v>
      </c>
      <c r="Q36" s="49">
        <v>0.5</v>
      </c>
      <c r="R36" s="48">
        <v>1</v>
      </c>
      <c r="S36" s="48">
        <v>0</v>
      </c>
      <c r="T36" s="48">
        <v>3</v>
      </c>
      <c r="U36" s="48">
        <v>4</v>
      </c>
      <c r="V36" s="48">
        <v>1</v>
      </c>
      <c r="W36" s="49">
        <v>0.666667</v>
      </c>
      <c r="X36" s="49">
        <v>0.6666666666666666</v>
      </c>
      <c r="Y36" s="77" t="s">
        <v>968</v>
      </c>
      <c r="Z36" s="77" t="s">
        <v>1169</v>
      </c>
      <c r="AA36" s="77"/>
      <c r="AB36" s="83" t="s">
        <v>4484</v>
      </c>
      <c r="AC36" s="83" t="s">
        <v>4747</v>
      </c>
      <c r="AD36" s="77"/>
      <c r="AE36" s="77" t="s">
        <v>5387</v>
      </c>
      <c r="AF36" s="77" t="s">
        <v>5432</v>
      </c>
    </row>
    <row r="37" spans="1:32" ht="15">
      <c r="A37" s="86" t="s">
        <v>5006</v>
      </c>
      <c r="B37" s="64" t="s">
        <v>5076</v>
      </c>
      <c r="C37" s="64" t="s">
        <v>61</v>
      </c>
      <c r="D37" s="111"/>
      <c r="E37" s="110"/>
      <c r="F37" s="112" t="s">
        <v>5006</v>
      </c>
      <c r="G37" s="113"/>
      <c r="H37" s="113"/>
      <c r="I37" s="114">
        <v>37</v>
      </c>
      <c r="J37" s="115"/>
      <c r="K37" s="48">
        <v>2</v>
      </c>
      <c r="L37" s="48">
        <v>2</v>
      </c>
      <c r="M37" s="48">
        <v>0</v>
      </c>
      <c r="N37" s="48">
        <v>2</v>
      </c>
      <c r="O37" s="48">
        <v>0</v>
      </c>
      <c r="P37" s="49">
        <v>1</v>
      </c>
      <c r="Q37" s="49">
        <v>1</v>
      </c>
      <c r="R37" s="48">
        <v>1</v>
      </c>
      <c r="S37" s="48">
        <v>0</v>
      </c>
      <c r="T37" s="48">
        <v>2</v>
      </c>
      <c r="U37" s="48">
        <v>2</v>
      </c>
      <c r="V37" s="48">
        <v>1</v>
      </c>
      <c r="W37" s="49">
        <v>0.5</v>
      </c>
      <c r="X37" s="49">
        <v>1</v>
      </c>
      <c r="Y37" s="77" t="s">
        <v>1117</v>
      </c>
      <c r="Z37" s="77" t="s">
        <v>1169</v>
      </c>
      <c r="AA37" s="77"/>
      <c r="AB37" s="83" t="s">
        <v>4685</v>
      </c>
      <c r="AC37" s="83" t="s">
        <v>4938</v>
      </c>
      <c r="AD37" s="77"/>
      <c r="AE37" s="77" t="s">
        <v>5388</v>
      </c>
      <c r="AF37" s="77" t="s">
        <v>5388</v>
      </c>
    </row>
    <row r="38" spans="1:32" ht="15">
      <c r="A38" s="86" t="s">
        <v>5007</v>
      </c>
      <c r="B38" s="64" t="s">
        <v>5077</v>
      </c>
      <c r="C38" s="64" t="s">
        <v>61</v>
      </c>
      <c r="D38" s="111"/>
      <c r="E38" s="110"/>
      <c r="F38" s="112" t="s">
        <v>5007</v>
      </c>
      <c r="G38" s="113"/>
      <c r="H38" s="113"/>
      <c r="I38" s="114">
        <v>38</v>
      </c>
      <c r="J38" s="115"/>
      <c r="K38" s="48">
        <v>2</v>
      </c>
      <c r="L38" s="48">
        <v>1</v>
      </c>
      <c r="M38" s="48">
        <v>0</v>
      </c>
      <c r="N38" s="48">
        <v>1</v>
      </c>
      <c r="O38" s="48">
        <v>0</v>
      </c>
      <c r="P38" s="49">
        <v>0</v>
      </c>
      <c r="Q38" s="49">
        <v>0</v>
      </c>
      <c r="R38" s="48">
        <v>1</v>
      </c>
      <c r="S38" s="48">
        <v>0</v>
      </c>
      <c r="T38" s="48">
        <v>2</v>
      </c>
      <c r="U38" s="48">
        <v>1</v>
      </c>
      <c r="V38" s="48">
        <v>1</v>
      </c>
      <c r="W38" s="49">
        <v>0.5</v>
      </c>
      <c r="X38" s="49">
        <v>0.5</v>
      </c>
      <c r="Y38" s="77" t="s">
        <v>1067</v>
      </c>
      <c r="Z38" s="77" t="s">
        <v>1169</v>
      </c>
      <c r="AA38" s="77"/>
      <c r="AB38" s="83" t="s">
        <v>4506</v>
      </c>
      <c r="AC38" s="83" t="s">
        <v>4506</v>
      </c>
      <c r="AD38" s="77" t="s">
        <v>616</v>
      </c>
      <c r="AE38" s="77"/>
      <c r="AF38" s="77" t="s">
        <v>5433</v>
      </c>
    </row>
    <row r="39" spans="1:32" ht="15">
      <c r="A39" s="86" t="s">
        <v>5008</v>
      </c>
      <c r="B39" s="64" t="s">
        <v>5066</v>
      </c>
      <c r="C39" s="64" t="s">
        <v>63</v>
      </c>
      <c r="D39" s="111"/>
      <c r="E39" s="110"/>
      <c r="F39" s="112" t="s">
        <v>5468</v>
      </c>
      <c r="G39" s="113"/>
      <c r="H39" s="113"/>
      <c r="I39" s="114">
        <v>39</v>
      </c>
      <c r="J39" s="115"/>
      <c r="K39" s="48">
        <v>2</v>
      </c>
      <c r="L39" s="48">
        <v>1</v>
      </c>
      <c r="M39" s="48">
        <v>0</v>
      </c>
      <c r="N39" s="48">
        <v>1</v>
      </c>
      <c r="O39" s="48">
        <v>0</v>
      </c>
      <c r="P39" s="49">
        <v>0</v>
      </c>
      <c r="Q39" s="49">
        <v>0</v>
      </c>
      <c r="R39" s="48">
        <v>1</v>
      </c>
      <c r="S39" s="48">
        <v>0</v>
      </c>
      <c r="T39" s="48">
        <v>2</v>
      </c>
      <c r="U39" s="48">
        <v>1</v>
      </c>
      <c r="V39" s="48">
        <v>1</v>
      </c>
      <c r="W39" s="49">
        <v>0.5</v>
      </c>
      <c r="X39" s="49">
        <v>0.5</v>
      </c>
      <c r="Y39" s="77" t="s">
        <v>1065</v>
      </c>
      <c r="Z39" s="77" t="s">
        <v>1169</v>
      </c>
      <c r="AA39" s="77" t="s">
        <v>1211</v>
      </c>
      <c r="AB39" s="83" t="s">
        <v>4506</v>
      </c>
      <c r="AC39" s="83" t="s">
        <v>4506</v>
      </c>
      <c r="AD39" s="77"/>
      <c r="AE39" s="77" t="s">
        <v>615</v>
      </c>
      <c r="AF39" s="77" t="s">
        <v>5434</v>
      </c>
    </row>
    <row r="40" spans="1:32" ht="15">
      <c r="A40" s="86" t="s">
        <v>5009</v>
      </c>
      <c r="B40" s="64" t="s">
        <v>5067</v>
      </c>
      <c r="C40" s="64" t="s">
        <v>63</v>
      </c>
      <c r="D40" s="111"/>
      <c r="E40" s="110"/>
      <c r="F40" s="112" t="s">
        <v>5009</v>
      </c>
      <c r="G40" s="113"/>
      <c r="H40" s="113"/>
      <c r="I40" s="114">
        <v>40</v>
      </c>
      <c r="J40" s="115"/>
      <c r="K40" s="48">
        <v>2</v>
      </c>
      <c r="L40" s="48">
        <v>1</v>
      </c>
      <c r="M40" s="48">
        <v>0</v>
      </c>
      <c r="N40" s="48">
        <v>1</v>
      </c>
      <c r="O40" s="48">
        <v>0</v>
      </c>
      <c r="P40" s="49">
        <v>0</v>
      </c>
      <c r="Q40" s="49">
        <v>0</v>
      </c>
      <c r="R40" s="48">
        <v>1</v>
      </c>
      <c r="S40" s="48">
        <v>0</v>
      </c>
      <c r="T40" s="48">
        <v>2</v>
      </c>
      <c r="U40" s="48">
        <v>1</v>
      </c>
      <c r="V40" s="48">
        <v>1</v>
      </c>
      <c r="W40" s="49">
        <v>0.5</v>
      </c>
      <c r="X40" s="49">
        <v>0.5</v>
      </c>
      <c r="Y40" s="77"/>
      <c r="Z40" s="77"/>
      <c r="AA40" s="77"/>
      <c r="AB40" s="83" t="s">
        <v>5221</v>
      </c>
      <c r="AC40" s="83" t="s">
        <v>4506</v>
      </c>
      <c r="AD40" s="77"/>
      <c r="AE40" s="77" t="s">
        <v>603</v>
      </c>
      <c r="AF40" s="77" t="s">
        <v>5435</v>
      </c>
    </row>
    <row r="41" spans="1:32" ht="15">
      <c r="A41" s="86" t="s">
        <v>5010</v>
      </c>
      <c r="B41" s="64" t="s">
        <v>5068</v>
      </c>
      <c r="C41" s="64" t="s">
        <v>63</v>
      </c>
      <c r="D41" s="111"/>
      <c r="E41" s="110"/>
      <c r="F41" s="112" t="s">
        <v>5010</v>
      </c>
      <c r="G41" s="113"/>
      <c r="H41" s="113"/>
      <c r="I41" s="114">
        <v>41</v>
      </c>
      <c r="J41" s="115"/>
      <c r="K41" s="48">
        <v>2</v>
      </c>
      <c r="L41" s="48">
        <v>1</v>
      </c>
      <c r="M41" s="48">
        <v>0</v>
      </c>
      <c r="N41" s="48">
        <v>1</v>
      </c>
      <c r="O41" s="48">
        <v>0</v>
      </c>
      <c r="P41" s="49">
        <v>0</v>
      </c>
      <c r="Q41" s="49">
        <v>0</v>
      </c>
      <c r="R41" s="48">
        <v>1</v>
      </c>
      <c r="S41" s="48">
        <v>0</v>
      </c>
      <c r="T41" s="48">
        <v>2</v>
      </c>
      <c r="U41" s="48">
        <v>1</v>
      </c>
      <c r="V41" s="48">
        <v>1</v>
      </c>
      <c r="W41" s="49">
        <v>0.5</v>
      </c>
      <c r="X41" s="49">
        <v>0.5</v>
      </c>
      <c r="Y41" s="77" t="s">
        <v>1049</v>
      </c>
      <c r="Z41" s="77" t="s">
        <v>1169</v>
      </c>
      <c r="AA41" s="77"/>
      <c r="AB41" s="83" t="s">
        <v>5222</v>
      </c>
      <c r="AC41" s="83" t="s">
        <v>4506</v>
      </c>
      <c r="AD41" s="77" t="s">
        <v>602</v>
      </c>
      <c r="AE41" s="77"/>
      <c r="AF41" s="77" t="s">
        <v>5436</v>
      </c>
    </row>
    <row r="42" spans="1:32" ht="15">
      <c r="A42" s="86" t="s">
        <v>5011</v>
      </c>
      <c r="B42" s="64" t="s">
        <v>5069</v>
      </c>
      <c r="C42" s="64" t="s">
        <v>63</v>
      </c>
      <c r="D42" s="111"/>
      <c r="E42" s="110"/>
      <c r="F42" s="112" t="s">
        <v>5011</v>
      </c>
      <c r="G42" s="113"/>
      <c r="H42" s="113"/>
      <c r="I42" s="114">
        <v>42</v>
      </c>
      <c r="J42" s="115"/>
      <c r="K42" s="48">
        <v>2</v>
      </c>
      <c r="L42" s="48">
        <v>1</v>
      </c>
      <c r="M42" s="48">
        <v>0</v>
      </c>
      <c r="N42" s="48">
        <v>1</v>
      </c>
      <c r="O42" s="48">
        <v>0</v>
      </c>
      <c r="P42" s="49">
        <v>0</v>
      </c>
      <c r="Q42" s="49">
        <v>0</v>
      </c>
      <c r="R42" s="48">
        <v>1</v>
      </c>
      <c r="S42" s="48">
        <v>0</v>
      </c>
      <c r="T42" s="48">
        <v>2</v>
      </c>
      <c r="U42" s="48">
        <v>1</v>
      </c>
      <c r="V42" s="48">
        <v>1</v>
      </c>
      <c r="W42" s="49">
        <v>0.5</v>
      </c>
      <c r="X42" s="49">
        <v>0.5</v>
      </c>
      <c r="Y42" s="77" t="s">
        <v>1035</v>
      </c>
      <c r="Z42" s="77" t="s">
        <v>1169</v>
      </c>
      <c r="AA42" s="77"/>
      <c r="AB42" s="83" t="s">
        <v>5223</v>
      </c>
      <c r="AC42" s="83" t="s">
        <v>4506</v>
      </c>
      <c r="AD42" s="77" t="s">
        <v>588</v>
      </c>
      <c r="AE42" s="77"/>
      <c r="AF42" s="77" t="s">
        <v>5437</v>
      </c>
    </row>
    <row r="43" spans="1:32" ht="15">
      <c r="A43" s="86" t="s">
        <v>5012</v>
      </c>
      <c r="B43" s="64" t="s">
        <v>5070</v>
      </c>
      <c r="C43" s="64" t="s">
        <v>63</v>
      </c>
      <c r="D43" s="111"/>
      <c r="E43" s="110"/>
      <c r="F43" s="112" t="s">
        <v>5012</v>
      </c>
      <c r="G43" s="113"/>
      <c r="H43" s="113"/>
      <c r="I43" s="114">
        <v>43</v>
      </c>
      <c r="J43" s="115"/>
      <c r="K43" s="48">
        <v>2</v>
      </c>
      <c r="L43" s="48">
        <v>2</v>
      </c>
      <c r="M43" s="48">
        <v>0</v>
      </c>
      <c r="N43" s="48">
        <v>2</v>
      </c>
      <c r="O43" s="48">
        <v>1</v>
      </c>
      <c r="P43" s="49">
        <v>0</v>
      </c>
      <c r="Q43" s="49">
        <v>0</v>
      </c>
      <c r="R43" s="48">
        <v>1</v>
      </c>
      <c r="S43" s="48">
        <v>0</v>
      </c>
      <c r="T43" s="48">
        <v>2</v>
      </c>
      <c r="U43" s="48">
        <v>2</v>
      </c>
      <c r="V43" s="48">
        <v>1</v>
      </c>
      <c r="W43" s="49">
        <v>0.5</v>
      </c>
      <c r="X43" s="49">
        <v>0.5</v>
      </c>
      <c r="Y43" s="77" t="s">
        <v>1029</v>
      </c>
      <c r="Z43" s="77" t="s">
        <v>1169</v>
      </c>
      <c r="AA43" s="77"/>
      <c r="AB43" s="83" t="s">
        <v>4636</v>
      </c>
      <c r="AC43" s="83" t="s">
        <v>4889</v>
      </c>
      <c r="AD43" s="77"/>
      <c r="AE43" s="77" t="s">
        <v>413</v>
      </c>
      <c r="AF43" s="77" t="s">
        <v>5438</v>
      </c>
    </row>
    <row r="44" spans="1:32" ht="15">
      <c r="A44" s="86" t="s">
        <v>5013</v>
      </c>
      <c r="B44" s="64" t="s">
        <v>5071</v>
      </c>
      <c r="C44" s="64" t="s">
        <v>63</v>
      </c>
      <c r="D44" s="111"/>
      <c r="E44" s="110"/>
      <c r="F44" s="112" t="s">
        <v>5013</v>
      </c>
      <c r="G44" s="113"/>
      <c r="H44" s="113"/>
      <c r="I44" s="114">
        <v>44</v>
      </c>
      <c r="J44" s="115"/>
      <c r="K44" s="48">
        <v>2</v>
      </c>
      <c r="L44" s="48">
        <v>2</v>
      </c>
      <c r="M44" s="48">
        <v>0</v>
      </c>
      <c r="N44" s="48">
        <v>2</v>
      </c>
      <c r="O44" s="48">
        <v>1</v>
      </c>
      <c r="P44" s="49">
        <v>0</v>
      </c>
      <c r="Q44" s="49">
        <v>0</v>
      </c>
      <c r="R44" s="48">
        <v>1</v>
      </c>
      <c r="S44" s="48">
        <v>0</v>
      </c>
      <c r="T44" s="48">
        <v>2</v>
      </c>
      <c r="U44" s="48">
        <v>2</v>
      </c>
      <c r="V44" s="48">
        <v>1</v>
      </c>
      <c r="W44" s="49">
        <v>0.5</v>
      </c>
      <c r="X44" s="49">
        <v>0.5</v>
      </c>
      <c r="Y44" s="77" t="s">
        <v>1025</v>
      </c>
      <c r="Z44" s="77" t="s">
        <v>1169</v>
      </c>
      <c r="AA44" s="77"/>
      <c r="AB44" s="83" t="s">
        <v>4633</v>
      </c>
      <c r="AC44" s="83" t="s">
        <v>4886</v>
      </c>
      <c r="AD44" s="77"/>
      <c r="AE44" s="77" t="s">
        <v>409</v>
      </c>
      <c r="AF44" s="77" t="s">
        <v>5439</v>
      </c>
    </row>
    <row r="45" spans="1:32" ht="15">
      <c r="A45" s="86" t="s">
        <v>5014</v>
      </c>
      <c r="B45" s="64" t="s">
        <v>5072</v>
      </c>
      <c r="C45" s="64" t="s">
        <v>63</v>
      </c>
      <c r="D45" s="111"/>
      <c r="E45" s="110"/>
      <c r="F45" s="112" t="s">
        <v>5469</v>
      </c>
      <c r="G45" s="113"/>
      <c r="H45" s="113"/>
      <c r="I45" s="114">
        <v>45</v>
      </c>
      <c r="J45" s="115"/>
      <c r="K45" s="48">
        <v>2</v>
      </c>
      <c r="L45" s="48">
        <v>1</v>
      </c>
      <c r="M45" s="48">
        <v>0</v>
      </c>
      <c r="N45" s="48">
        <v>1</v>
      </c>
      <c r="O45" s="48">
        <v>0</v>
      </c>
      <c r="P45" s="49">
        <v>0</v>
      </c>
      <c r="Q45" s="49">
        <v>0</v>
      </c>
      <c r="R45" s="48">
        <v>1</v>
      </c>
      <c r="S45" s="48">
        <v>0</v>
      </c>
      <c r="T45" s="48">
        <v>2</v>
      </c>
      <c r="U45" s="48">
        <v>1</v>
      </c>
      <c r="V45" s="48">
        <v>1</v>
      </c>
      <c r="W45" s="49">
        <v>0.5</v>
      </c>
      <c r="X45" s="49">
        <v>0.5</v>
      </c>
      <c r="Y45" s="77" t="s">
        <v>1020</v>
      </c>
      <c r="Z45" s="77" t="s">
        <v>1169</v>
      </c>
      <c r="AA45" s="77" t="s">
        <v>1204</v>
      </c>
      <c r="AB45" s="83" t="s">
        <v>4506</v>
      </c>
      <c r="AC45" s="83" t="s">
        <v>4506</v>
      </c>
      <c r="AD45" s="77" t="s">
        <v>579</v>
      </c>
      <c r="AE45" s="77"/>
      <c r="AF45" s="77" t="s">
        <v>5440</v>
      </c>
    </row>
    <row r="46" spans="1:32" ht="15">
      <c r="A46" s="86" t="s">
        <v>5015</v>
      </c>
      <c r="B46" s="64" t="s">
        <v>5073</v>
      </c>
      <c r="C46" s="64" t="s">
        <v>63</v>
      </c>
      <c r="D46" s="111"/>
      <c r="E46" s="110"/>
      <c r="F46" s="112" t="s">
        <v>5015</v>
      </c>
      <c r="G46" s="113"/>
      <c r="H46" s="113"/>
      <c r="I46" s="114">
        <v>46</v>
      </c>
      <c r="J46" s="115"/>
      <c r="K46" s="48">
        <v>2</v>
      </c>
      <c r="L46" s="48">
        <v>1</v>
      </c>
      <c r="M46" s="48">
        <v>0</v>
      </c>
      <c r="N46" s="48">
        <v>1</v>
      </c>
      <c r="O46" s="48">
        <v>0</v>
      </c>
      <c r="P46" s="49">
        <v>0</v>
      </c>
      <c r="Q46" s="49">
        <v>0</v>
      </c>
      <c r="R46" s="48">
        <v>1</v>
      </c>
      <c r="S46" s="48">
        <v>0</v>
      </c>
      <c r="T46" s="48">
        <v>2</v>
      </c>
      <c r="U46" s="48">
        <v>1</v>
      </c>
      <c r="V46" s="48">
        <v>1</v>
      </c>
      <c r="W46" s="49">
        <v>0.5</v>
      </c>
      <c r="X46" s="49">
        <v>0.5</v>
      </c>
      <c r="Y46" s="77"/>
      <c r="Z46" s="77"/>
      <c r="AA46" s="77"/>
      <c r="AB46" s="83" t="s">
        <v>4506</v>
      </c>
      <c r="AC46" s="83" t="s">
        <v>4506</v>
      </c>
      <c r="AD46" s="77" t="s">
        <v>575</v>
      </c>
      <c r="AE46" s="77"/>
      <c r="AF46" s="77" t="s">
        <v>5441</v>
      </c>
    </row>
    <row r="47" spans="1:32" ht="15">
      <c r="A47" s="86" t="s">
        <v>5016</v>
      </c>
      <c r="B47" s="64" t="s">
        <v>5074</v>
      </c>
      <c r="C47" s="64" t="s">
        <v>63</v>
      </c>
      <c r="D47" s="111"/>
      <c r="E47" s="110"/>
      <c r="F47" s="112" t="s">
        <v>5016</v>
      </c>
      <c r="G47" s="113"/>
      <c r="H47" s="113"/>
      <c r="I47" s="114">
        <v>47</v>
      </c>
      <c r="J47" s="115"/>
      <c r="K47" s="48">
        <v>2</v>
      </c>
      <c r="L47" s="48">
        <v>2</v>
      </c>
      <c r="M47" s="48">
        <v>0</v>
      </c>
      <c r="N47" s="48">
        <v>2</v>
      </c>
      <c r="O47" s="48">
        <v>1</v>
      </c>
      <c r="P47" s="49">
        <v>0</v>
      </c>
      <c r="Q47" s="49">
        <v>0</v>
      </c>
      <c r="R47" s="48">
        <v>1</v>
      </c>
      <c r="S47" s="48">
        <v>0</v>
      </c>
      <c r="T47" s="48">
        <v>2</v>
      </c>
      <c r="U47" s="48">
        <v>2</v>
      </c>
      <c r="V47" s="48">
        <v>1</v>
      </c>
      <c r="W47" s="49">
        <v>0.5</v>
      </c>
      <c r="X47" s="49">
        <v>0.5</v>
      </c>
      <c r="Y47" s="77" t="s">
        <v>1008</v>
      </c>
      <c r="Z47" s="77" t="s">
        <v>1169</v>
      </c>
      <c r="AA47" s="77"/>
      <c r="AB47" s="83" t="s">
        <v>4593</v>
      </c>
      <c r="AC47" s="83" t="s">
        <v>4850</v>
      </c>
      <c r="AD47" s="77"/>
      <c r="AE47" s="77" t="s">
        <v>342</v>
      </c>
      <c r="AF47" s="77" t="s">
        <v>5442</v>
      </c>
    </row>
    <row r="48" spans="1:32" ht="15">
      <c r="A48" s="86" t="s">
        <v>5017</v>
      </c>
      <c r="B48" s="64" t="s">
        <v>5075</v>
      </c>
      <c r="C48" s="64" t="s">
        <v>63</v>
      </c>
      <c r="D48" s="111"/>
      <c r="E48" s="110"/>
      <c r="F48" s="112" t="s">
        <v>5470</v>
      </c>
      <c r="G48" s="113"/>
      <c r="H48" s="113"/>
      <c r="I48" s="114">
        <v>48</v>
      </c>
      <c r="J48" s="115"/>
      <c r="K48" s="48">
        <v>2</v>
      </c>
      <c r="L48" s="48">
        <v>1</v>
      </c>
      <c r="M48" s="48">
        <v>0</v>
      </c>
      <c r="N48" s="48">
        <v>1</v>
      </c>
      <c r="O48" s="48">
        <v>0</v>
      </c>
      <c r="P48" s="49">
        <v>0</v>
      </c>
      <c r="Q48" s="49">
        <v>0</v>
      </c>
      <c r="R48" s="48">
        <v>1</v>
      </c>
      <c r="S48" s="48">
        <v>0</v>
      </c>
      <c r="T48" s="48">
        <v>2</v>
      </c>
      <c r="U48" s="48">
        <v>1</v>
      </c>
      <c r="V48" s="48">
        <v>1</v>
      </c>
      <c r="W48" s="49">
        <v>0.5</v>
      </c>
      <c r="X48" s="49">
        <v>0.5</v>
      </c>
      <c r="Y48" s="77" t="s">
        <v>1001</v>
      </c>
      <c r="Z48" s="77" t="s">
        <v>1174</v>
      </c>
      <c r="AA48" s="77" t="s">
        <v>1199</v>
      </c>
      <c r="AB48" s="83" t="s">
        <v>4506</v>
      </c>
      <c r="AC48" s="83" t="s">
        <v>4506</v>
      </c>
      <c r="AD48" s="77"/>
      <c r="AE48" s="77" t="s">
        <v>560</v>
      </c>
      <c r="AF48" s="77" t="s">
        <v>5443</v>
      </c>
    </row>
    <row r="49" spans="1:32" ht="15">
      <c r="A49" s="86" t="s">
        <v>5018</v>
      </c>
      <c r="B49" s="64" t="s">
        <v>5076</v>
      </c>
      <c r="C49" s="64" t="s">
        <v>63</v>
      </c>
      <c r="D49" s="111"/>
      <c r="E49" s="110"/>
      <c r="F49" s="112" t="s">
        <v>5018</v>
      </c>
      <c r="G49" s="113"/>
      <c r="H49" s="113"/>
      <c r="I49" s="114">
        <v>49</v>
      </c>
      <c r="J49" s="115"/>
      <c r="K49" s="48">
        <v>2</v>
      </c>
      <c r="L49" s="48">
        <v>2</v>
      </c>
      <c r="M49" s="48">
        <v>0</v>
      </c>
      <c r="N49" s="48">
        <v>2</v>
      </c>
      <c r="O49" s="48">
        <v>1</v>
      </c>
      <c r="P49" s="49">
        <v>0</v>
      </c>
      <c r="Q49" s="49">
        <v>0</v>
      </c>
      <c r="R49" s="48">
        <v>1</v>
      </c>
      <c r="S49" s="48">
        <v>0</v>
      </c>
      <c r="T49" s="48">
        <v>2</v>
      </c>
      <c r="U49" s="48">
        <v>2</v>
      </c>
      <c r="V49" s="48">
        <v>1</v>
      </c>
      <c r="W49" s="49">
        <v>0.5</v>
      </c>
      <c r="X49" s="49">
        <v>0.5</v>
      </c>
      <c r="Y49" s="77" t="s">
        <v>1000</v>
      </c>
      <c r="Z49" s="77" t="s">
        <v>1169</v>
      </c>
      <c r="AA49" s="77"/>
      <c r="AB49" s="83" t="s">
        <v>5224</v>
      </c>
      <c r="AC49" s="83" t="s">
        <v>4839</v>
      </c>
      <c r="AD49" s="77"/>
      <c r="AE49" s="77" t="s">
        <v>325</v>
      </c>
      <c r="AF49" s="77" t="s">
        <v>5444</v>
      </c>
    </row>
    <row r="50" spans="1:32" ht="15">
      <c r="A50" s="86" t="s">
        <v>5019</v>
      </c>
      <c r="B50" s="64" t="s">
        <v>5077</v>
      </c>
      <c r="C50" s="64" t="s">
        <v>63</v>
      </c>
      <c r="D50" s="111"/>
      <c r="E50" s="110"/>
      <c r="F50" s="112" t="s">
        <v>5471</v>
      </c>
      <c r="G50" s="113"/>
      <c r="H50" s="113"/>
      <c r="I50" s="114">
        <v>50</v>
      </c>
      <c r="J50" s="115"/>
      <c r="K50" s="48">
        <v>2</v>
      </c>
      <c r="L50" s="48">
        <v>1</v>
      </c>
      <c r="M50" s="48">
        <v>2</v>
      </c>
      <c r="N50" s="48">
        <v>3</v>
      </c>
      <c r="O50" s="48">
        <v>2</v>
      </c>
      <c r="P50" s="49">
        <v>0</v>
      </c>
      <c r="Q50" s="49">
        <v>0</v>
      </c>
      <c r="R50" s="48">
        <v>1</v>
      </c>
      <c r="S50" s="48">
        <v>0</v>
      </c>
      <c r="T50" s="48">
        <v>2</v>
      </c>
      <c r="U50" s="48">
        <v>3</v>
      </c>
      <c r="V50" s="48">
        <v>1</v>
      </c>
      <c r="W50" s="49">
        <v>0.5</v>
      </c>
      <c r="X50" s="49">
        <v>0.5</v>
      </c>
      <c r="Y50" s="77" t="s">
        <v>4444</v>
      </c>
      <c r="Z50" s="77" t="s">
        <v>1169</v>
      </c>
      <c r="AA50" s="77" t="s">
        <v>1198</v>
      </c>
      <c r="AB50" s="83" t="s">
        <v>4581</v>
      </c>
      <c r="AC50" s="83" t="s">
        <v>4838</v>
      </c>
      <c r="AD50" s="77"/>
      <c r="AE50" s="77" t="s">
        <v>518</v>
      </c>
      <c r="AF50" s="77" t="s">
        <v>5445</v>
      </c>
    </row>
    <row r="51" spans="1:32" ht="15">
      <c r="A51" s="86" t="s">
        <v>5020</v>
      </c>
      <c r="B51" s="64" t="s">
        <v>5066</v>
      </c>
      <c r="C51" s="64" t="s">
        <v>57</v>
      </c>
      <c r="D51" s="111"/>
      <c r="E51" s="110"/>
      <c r="F51" s="112" t="s">
        <v>5020</v>
      </c>
      <c r="G51" s="113"/>
      <c r="H51" s="113"/>
      <c r="I51" s="114">
        <v>51</v>
      </c>
      <c r="J51" s="115"/>
      <c r="K51" s="48">
        <v>2</v>
      </c>
      <c r="L51" s="48">
        <v>2</v>
      </c>
      <c r="M51" s="48">
        <v>0</v>
      </c>
      <c r="N51" s="48">
        <v>2</v>
      </c>
      <c r="O51" s="48">
        <v>1</v>
      </c>
      <c r="P51" s="49">
        <v>0</v>
      </c>
      <c r="Q51" s="49">
        <v>0</v>
      </c>
      <c r="R51" s="48">
        <v>1</v>
      </c>
      <c r="S51" s="48">
        <v>0</v>
      </c>
      <c r="T51" s="48">
        <v>2</v>
      </c>
      <c r="U51" s="48">
        <v>2</v>
      </c>
      <c r="V51" s="48">
        <v>1</v>
      </c>
      <c r="W51" s="49">
        <v>0.5</v>
      </c>
      <c r="X51" s="49">
        <v>0.5</v>
      </c>
      <c r="Y51" s="77" t="s">
        <v>996</v>
      </c>
      <c r="Z51" s="77" t="s">
        <v>1169</v>
      </c>
      <c r="AA51" s="77"/>
      <c r="AB51" s="83" t="s">
        <v>4570</v>
      </c>
      <c r="AC51" s="83" t="s">
        <v>4828</v>
      </c>
      <c r="AD51" s="77"/>
      <c r="AE51" s="77" t="s">
        <v>301</v>
      </c>
      <c r="AF51" s="77" t="s">
        <v>5446</v>
      </c>
    </row>
    <row r="52" spans="1:32" ht="15">
      <c r="A52" s="86" t="s">
        <v>5021</v>
      </c>
      <c r="B52" s="64" t="s">
        <v>5067</v>
      </c>
      <c r="C52" s="64" t="s">
        <v>57</v>
      </c>
      <c r="D52" s="111"/>
      <c r="E52" s="110"/>
      <c r="F52" s="112" t="s">
        <v>5472</v>
      </c>
      <c r="G52" s="113"/>
      <c r="H52" s="113"/>
      <c r="I52" s="114">
        <v>52</v>
      </c>
      <c r="J52" s="115"/>
      <c r="K52" s="48">
        <v>2</v>
      </c>
      <c r="L52" s="48">
        <v>1</v>
      </c>
      <c r="M52" s="48">
        <v>0</v>
      </c>
      <c r="N52" s="48">
        <v>1</v>
      </c>
      <c r="O52" s="48">
        <v>0</v>
      </c>
      <c r="P52" s="49">
        <v>0</v>
      </c>
      <c r="Q52" s="49">
        <v>0</v>
      </c>
      <c r="R52" s="48">
        <v>1</v>
      </c>
      <c r="S52" s="48">
        <v>0</v>
      </c>
      <c r="T52" s="48">
        <v>2</v>
      </c>
      <c r="U52" s="48">
        <v>1</v>
      </c>
      <c r="V52" s="48">
        <v>1</v>
      </c>
      <c r="W52" s="49">
        <v>0.5</v>
      </c>
      <c r="X52" s="49">
        <v>0.5</v>
      </c>
      <c r="Y52" s="77" t="s">
        <v>994</v>
      </c>
      <c r="Z52" s="77" t="s">
        <v>1169</v>
      </c>
      <c r="AA52" s="77" t="s">
        <v>1196</v>
      </c>
      <c r="AB52" s="83" t="s">
        <v>4506</v>
      </c>
      <c r="AC52" s="83" t="s">
        <v>4506</v>
      </c>
      <c r="AD52" s="77"/>
      <c r="AE52" s="77" t="s">
        <v>558</v>
      </c>
      <c r="AF52" s="77" t="s">
        <v>5447</v>
      </c>
    </row>
    <row r="53" spans="1:32" ht="15">
      <c r="A53" s="86" t="s">
        <v>5022</v>
      </c>
      <c r="B53" s="64" t="s">
        <v>5068</v>
      </c>
      <c r="C53" s="64" t="s">
        <v>57</v>
      </c>
      <c r="D53" s="111"/>
      <c r="E53" s="110"/>
      <c r="F53" s="112" t="s">
        <v>5022</v>
      </c>
      <c r="G53" s="113"/>
      <c r="H53" s="113"/>
      <c r="I53" s="114">
        <v>53</v>
      </c>
      <c r="J53" s="115"/>
      <c r="K53" s="48">
        <v>2</v>
      </c>
      <c r="L53" s="48">
        <v>2</v>
      </c>
      <c r="M53" s="48">
        <v>0</v>
      </c>
      <c r="N53" s="48">
        <v>2</v>
      </c>
      <c r="O53" s="48">
        <v>1</v>
      </c>
      <c r="P53" s="49">
        <v>0</v>
      </c>
      <c r="Q53" s="49">
        <v>0</v>
      </c>
      <c r="R53" s="48">
        <v>1</v>
      </c>
      <c r="S53" s="48">
        <v>0</v>
      </c>
      <c r="T53" s="48">
        <v>2</v>
      </c>
      <c r="U53" s="48">
        <v>2</v>
      </c>
      <c r="V53" s="48">
        <v>1</v>
      </c>
      <c r="W53" s="49">
        <v>0.5</v>
      </c>
      <c r="X53" s="49">
        <v>0.5</v>
      </c>
      <c r="Y53" s="77" t="s">
        <v>993</v>
      </c>
      <c r="Z53" s="77" t="s">
        <v>1169</v>
      </c>
      <c r="AA53" s="77"/>
      <c r="AB53" s="83" t="s">
        <v>4566</v>
      </c>
      <c r="AC53" s="83" t="s">
        <v>4824</v>
      </c>
      <c r="AD53" s="77"/>
      <c r="AE53" s="77" t="s">
        <v>293</v>
      </c>
      <c r="AF53" s="77" t="s">
        <v>5448</v>
      </c>
    </row>
    <row r="54" spans="1:32" ht="15">
      <c r="A54" s="86" t="s">
        <v>5023</v>
      </c>
      <c r="B54" s="64" t="s">
        <v>5069</v>
      </c>
      <c r="C54" s="64" t="s">
        <v>57</v>
      </c>
      <c r="D54" s="111"/>
      <c r="E54" s="110"/>
      <c r="F54" s="112" t="s">
        <v>5023</v>
      </c>
      <c r="G54" s="113"/>
      <c r="H54" s="113"/>
      <c r="I54" s="114">
        <v>54</v>
      </c>
      <c r="J54" s="115"/>
      <c r="K54" s="48">
        <v>2</v>
      </c>
      <c r="L54" s="48">
        <v>2</v>
      </c>
      <c r="M54" s="48">
        <v>0</v>
      </c>
      <c r="N54" s="48">
        <v>2</v>
      </c>
      <c r="O54" s="48">
        <v>1</v>
      </c>
      <c r="P54" s="49">
        <v>0</v>
      </c>
      <c r="Q54" s="49">
        <v>0</v>
      </c>
      <c r="R54" s="48">
        <v>1</v>
      </c>
      <c r="S54" s="48">
        <v>0</v>
      </c>
      <c r="T54" s="48">
        <v>2</v>
      </c>
      <c r="U54" s="48">
        <v>2</v>
      </c>
      <c r="V54" s="48">
        <v>1</v>
      </c>
      <c r="W54" s="49">
        <v>0.5</v>
      </c>
      <c r="X54" s="49">
        <v>0.5</v>
      </c>
      <c r="Y54" s="77" t="s">
        <v>990</v>
      </c>
      <c r="Z54" s="77" t="s">
        <v>1175</v>
      </c>
      <c r="AA54" s="77"/>
      <c r="AB54" s="83" t="s">
        <v>4560</v>
      </c>
      <c r="AC54" s="83" t="s">
        <v>4819</v>
      </c>
      <c r="AD54" s="77"/>
      <c r="AE54" s="77" t="s">
        <v>283</v>
      </c>
      <c r="AF54" s="77" t="s">
        <v>5449</v>
      </c>
    </row>
    <row r="55" spans="1:32" ht="15">
      <c r="A55" s="86" t="s">
        <v>5024</v>
      </c>
      <c r="B55" s="64" t="s">
        <v>5070</v>
      </c>
      <c r="C55" s="64" t="s">
        <v>57</v>
      </c>
      <c r="D55" s="111"/>
      <c r="E55" s="110"/>
      <c r="F55" s="112" t="s">
        <v>5024</v>
      </c>
      <c r="G55" s="113"/>
      <c r="H55" s="113"/>
      <c r="I55" s="114">
        <v>55</v>
      </c>
      <c r="J55" s="115"/>
      <c r="K55" s="48">
        <v>2</v>
      </c>
      <c r="L55" s="48">
        <v>2</v>
      </c>
      <c r="M55" s="48">
        <v>0</v>
      </c>
      <c r="N55" s="48">
        <v>2</v>
      </c>
      <c r="O55" s="48">
        <v>1</v>
      </c>
      <c r="P55" s="49">
        <v>0</v>
      </c>
      <c r="Q55" s="49">
        <v>0</v>
      </c>
      <c r="R55" s="48">
        <v>1</v>
      </c>
      <c r="S55" s="48">
        <v>0</v>
      </c>
      <c r="T55" s="48">
        <v>2</v>
      </c>
      <c r="U55" s="48">
        <v>2</v>
      </c>
      <c r="V55" s="48">
        <v>1</v>
      </c>
      <c r="W55" s="49">
        <v>0.5</v>
      </c>
      <c r="X55" s="49">
        <v>0.5</v>
      </c>
      <c r="Y55" s="77" t="s">
        <v>979</v>
      </c>
      <c r="Z55" s="77" t="s">
        <v>1169</v>
      </c>
      <c r="AA55" s="77"/>
      <c r="AB55" s="83" t="s">
        <v>4531</v>
      </c>
      <c r="AC55" s="83" t="s">
        <v>4792</v>
      </c>
      <c r="AD55" s="77"/>
      <c r="AE55" s="77" t="s">
        <v>248</v>
      </c>
      <c r="AF55" s="77" t="s">
        <v>5450</v>
      </c>
    </row>
    <row r="56" spans="1:32" ht="15">
      <c r="A56" s="86" t="s">
        <v>5025</v>
      </c>
      <c r="B56" s="64" t="s">
        <v>5071</v>
      </c>
      <c r="C56" s="64" t="s">
        <v>57</v>
      </c>
      <c r="D56" s="111"/>
      <c r="E56" s="110"/>
      <c r="F56" s="112" t="s">
        <v>5025</v>
      </c>
      <c r="G56" s="113"/>
      <c r="H56" s="113"/>
      <c r="I56" s="114">
        <v>56</v>
      </c>
      <c r="J56" s="115"/>
      <c r="K56" s="48">
        <v>2</v>
      </c>
      <c r="L56" s="48">
        <v>1</v>
      </c>
      <c r="M56" s="48">
        <v>0</v>
      </c>
      <c r="N56" s="48">
        <v>1</v>
      </c>
      <c r="O56" s="48">
        <v>0</v>
      </c>
      <c r="P56" s="49">
        <v>0</v>
      </c>
      <c r="Q56" s="49">
        <v>0</v>
      </c>
      <c r="R56" s="48">
        <v>1</v>
      </c>
      <c r="S56" s="48">
        <v>0</v>
      </c>
      <c r="T56" s="48">
        <v>2</v>
      </c>
      <c r="U56" s="48">
        <v>1</v>
      </c>
      <c r="V56" s="48">
        <v>1</v>
      </c>
      <c r="W56" s="49">
        <v>0.5</v>
      </c>
      <c r="X56" s="49">
        <v>0.5</v>
      </c>
      <c r="Y56" s="77"/>
      <c r="Z56" s="77"/>
      <c r="AA56" s="77"/>
      <c r="AB56" s="83" t="s">
        <v>4506</v>
      </c>
      <c r="AC56" s="83" t="s">
        <v>4506</v>
      </c>
      <c r="AD56" s="77" t="s">
        <v>541</v>
      </c>
      <c r="AE56" s="77"/>
      <c r="AF56" s="77" t="s">
        <v>5451</v>
      </c>
    </row>
    <row r="57" spans="1:32" ht="15">
      <c r="A57" s="86" t="s">
        <v>5026</v>
      </c>
      <c r="B57" s="64" t="s">
        <v>5072</v>
      </c>
      <c r="C57" s="64" t="s">
        <v>57</v>
      </c>
      <c r="D57" s="111"/>
      <c r="E57" s="110"/>
      <c r="F57" s="112" t="s">
        <v>5473</v>
      </c>
      <c r="G57" s="113"/>
      <c r="H57" s="113"/>
      <c r="I57" s="114">
        <v>57</v>
      </c>
      <c r="J57" s="115"/>
      <c r="K57" s="48">
        <v>2</v>
      </c>
      <c r="L57" s="48">
        <v>1</v>
      </c>
      <c r="M57" s="48">
        <v>0</v>
      </c>
      <c r="N57" s="48">
        <v>1</v>
      </c>
      <c r="O57" s="48">
        <v>0</v>
      </c>
      <c r="P57" s="49">
        <v>0</v>
      </c>
      <c r="Q57" s="49">
        <v>0</v>
      </c>
      <c r="R57" s="48">
        <v>1</v>
      </c>
      <c r="S57" s="48">
        <v>0</v>
      </c>
      <c r="T57" s="48">
        <v>2</v>
      </c>
      <c r="U57" s="48">
        <v>1</v>
      </c>
      <c r="V57" s="48">
        <v>1</v>
      </c>
      <c r="W57" s="49">
        <v>0.5</v>
      </c>
      <c r="X57" s="49">
        <v>0.5</v>
      </c>
      <c r="Y57" s="77"/>
      <c r="Z57" s="77"/>
      <c r="AA57" s="77" t="s">
        <v>540</v>
      </c>
      <c r="AB57" s="83" t="s">
        <v>540</v>
      </c>
      <c r="AC57" s="83" t="s">
        <v>4506</v>
      </c>
      <c r="AD57" s="77"/>
      <c r="AE57" s="77" t="s">
        <v>540</v>
      </c>
      <c r="AF57" s="77" t="s">
        <v>5452</v>
      </c>
    </row>
    <row r="58" spans="1:32" ht="15">
      <c r="A58" s="86" t="s">
        <v>5027</v>
      </c>
      <c r="B58" s="64" t="s">
        <v>5073</v>
      </c>
      <c r="C58" s="64" t="s">
        <v>57</v>
      </c>
      <c r="D58" s="111"/>
      <c r="E58" s="110"/>
      <c r="F58" s="112" t="s">
        <v>5027</v>
      </c>
      <c r="G58" s="113"/>
      <c r="H58" s="113"/>
      <c r="I58" s="114">
        <v>58</v>
      </c>
      <c r="J58" s="115"/>
      <c r="K58" s="48">
        <v>2</v>
      </c>
      <c r="L58" s="48">
        <v>1</v>
      </c>
      <c r="M58" s="48">
        <v>0</v>
      </c>
      <c r="N58" s="48">
        <v>1</v>
      </c>
      <c r="O58" s="48">
        <v>0</v>
      </c>
      <c r="P58" s="49">
        <v>0</v>
      </c>
      <c r="Q58" s="49">
        <v>0</v>
      </c>
      <c r="R58" s="48">
        <v>1</v>
      </c>
      <c r="S58" s="48">
        <v>0</v>
      </c>
      <c r="T58" s="48">
        <v>2</v>
      </c>
      <c r="U58" s="48">
        <v>1</v>
      </c>
      <c r="V58" s="48">
        <v>1</v>
      </c>
      <c r="W58" s="49">
        <v>0.5</v>
      </c>
      <c r="X58" s="49">
        <v>0.5</v>
      </c>
      <c r="Y58" s="77"/>
      <c r="Z58" s="77"/>
      <c r="AA58" s="77"/>
      <c r="AB58" s="83" t="s">
        <v>4506</v>
      </c>
      <c r="AC58" s="83" t="s">
        <v>4506</v>
      </c>
      <c r="AD58" s="77" t="s">
        <v>539</v>
      </c>
      <c r="AE58" s="77"/>
      <c r="AF58" s="77" t="s">
        <v>5453</v>
      </c>
    </row>
    <row r="59" spans="1:32" ht="15">
      <c r="A59" s="86" t="s">
        <v>5028</v>
      </c>
      <c r="B59" s="64" t="s">
        <v>5074</v>
      </c>
      <c r="C59" s="64" t="s">
        <v>57</v>
      </c>
      <c r="D59" s="111"/>
      <c r="E59" s="110"/>
      <c r="F59" s="112" t="s">
        <v>5028</v>
      </c>
      <c r="G59" s="113"/>
      <c r="H59" s="113"/>
      <c r="I59" s="114">
        <v>59</v>
      </c>
      <c r="J59" s="115"/>
      <c r="K59" s="48">
        <v>2</v>
      </c>
      <c r="L59" s="48">
        <v>1</v>
      </c>
      <c r="M59" s="48">
        <v>0</v>
      </c>
      <c r="N59" s="48">
        <v>1</v>
      </c>
      <c r="O59" s="48">
        <v>0</v>
      </c>
      <c r="P59" s="49">
        <v>0</v>
      </c>
      <c r="Q59" s="49">
        <v>0</v>
      </c>
      <c r="R59" s="48">
        <v>1</v>
      </c>
      <c r="S59" s="48">
        <v>0</v>
      </c>
      <c r="T59" s="48">
        <v>2</v>
      </c>
      <c r="U59" s="48">
        <v>1</v>
      </c>
      <c r="V59" s="48">
        <v>1</v>
      </c>
      <c r="W59" s="49">
        <v>0.5</v>
      </c>
      <c r="X59" s="49">
        <v>0.5</v>
      </c>
      <c r="Y59" s="77" t="s">
        <v>963</v>
      </c>
      <c r="Z59" s="77" t="s">
        <v>1169</v>
      </c>
      <c r="AA59" s="77"/>
      <c r="AB59" s="83" t="s">
        <v>4506</v>
      </c>
      <c r="AC59" s="83" t="s">
        <v>4506</v>
      </c>
      <c r="AD59" s="77" t="s">
        <v>534</v>
      </c>
      <c r="AE59" s="77"/>
      <c r="AF59" s="77" t="s">
        <v>5454</v>
      </c>
    </row>
    <row r="60" spans="1:32" ht="15">
      <c r="A60" s="86" t="s">
        <v>5029</v>
      </c>
      <c r="B60" s="64" t="s">
        <v>5075</v>
      </c>
      <c r="C60" s="64" t="s">
        <v>57</v>
      </c>
      <c r="D60" s="111"/>
      <c r="E60" s="110"/>
      <c r="F60" s="112" t="s">
        <v>5029</v>
      </c>
      <c r="G60" s="113"/>
      <c r="H60" s="113"/>
      <c r="I60" s="114">
        <v>60</v>
      </c>
      <c r="J60" s="115"/>
      <c r="K60" s="48">
        <v>2</v>
      </c>
      <c r="L60" s="48">
        <v>1</v>
      </c>
      <c r="M60" s="48">
        <v>0</v>
      </c>
      <c r="N60" s="48">
        <v>1</v>
      </c>
      <c r="O60" s="48">
        <v>0</v>
      </c>
      <c r="P60" s="49">
        <v>0</v>
      </c>
      <c r="Q60" s="49">
        <v>0</v>
      </c>
      <c r="R60" s="48">
        <v>1</v>
      </c>
      <c r="S60" s="48">
        <v>0</v>
      </c>
      <c r="T60" s="48">
        <v>2</v>
      </c>
      <c r="U60" s="48">
        <v>1</v>
      </c>
      <c r="V60" s="48">
        <v>1</v>
      </c>
      <c r="W60" s="49">
        <v>0.5</v>
      </c>
      <c r="X60" s="49">
        <v>0.5</v>
      </c>
      <c r="Y60" s="77" t="s">
        <v>960</v>
      </c>
      <c r="Z60" s="77" t="s">
        <v>1170</v>
      </c>
      <c r="AA60" s="77"/>
      <c r="AB60" s="83" t="s">
        <v>1218</v>
      </c>
      <c r="AC60" s="83" t="s">
        <v>4506</v>
      </c>
      <c r="AD60" s="77"/>
      <c r="AE60" s="77" t="s">
        <v>531</v>
      </c>
      <c r="AF60" s="77" t="s">
        <v>5455</v>
      </c>
    </row>
    <row r="61" spans="1:32" ht="15">
      <c r="A61" s="86" t="s">
        <v>5030</v>
      </c>
      <c r="B61" s="64" t="s">
        <v>5076</v>
      </c>
      <c r="C61" s="64" t="s">
        <v>57</v>
      </c>
      <c r="D61" s="111"/>
      <c r="E61" s="110"/>
      <c r="F61" s="112" t="s">
        <v>5474</v>
      </c>
      <c r="G61" s="113"/>
      <c r="H61" s="113"/>
      <c r="I61" s="114">
        <v>61</v>
      </c>
      <c r="J61" s="115"/>
      <c r="K61" s="48">
        <v>1</v>
      </c>
      <c r="L61" s="48">
        <v>1</v>
      </c>
      <c r="M61" s="48">
        <v>0</v>
      </c>
      <c r="N61" s="48">
        <v>1</v>
      </c>
      <c r="O61" s="48">
        <v>1</v>
      </c>
      <c r="P61" s="49" t="s">
        <v>4380</v>
      </c>
      <c r="Q61" s="49" t="s">
        <v>4380</v>
      </c>
      <c r="R61" s="48">
        <v>1</v>
      </c>
      <c r="S61" s="48">
        <v>1</v>
      </c>
      <c r="T61" s="48">
        <v>1</v>
      </c>
      <c r="U61" s="48">
        <v>1</v>
      </c>
      <c r="V61" s="48">
        <v>0</v>
      </c>
      <c r="W61" s="49">
        <v>0</v>
      </c>
      <c r="X61" s="49" t="s">
        <v>4380</v>
      </c>
      <c r="Y61" s="77" t="s">
        <v>1167</v>
      </c>
      <c r="Z61" s="77" t="s">
        <v>1169</v>
      </c>
      <c r="AA61" s="77" t="s">
        <v>1225</v>
      </c>
      <c r="AB61" s="83" t="s">
        <v>4506</v>
      </c>
      <c r="AC61" s="83" t="s">
        <v>4506</v>
      </c>
      <c r="AD61" s="77"/>
      <c r="AE61" s="77"/>
      <c r="AF61" s="77" t="s">
        <v>521</v>
      </c>
    </row>
    <row r="62" spans="1:32" ht="15">
      <c r="A62" s="86" t="s">
        <v>5031</v>
      </c>
      <c r="B62" s="64" t="s">
        <v>5077</v>
      </c>
      <c r="C62" s="64" t="s">
        <v>57</v>
      </c>
      <c r="D62" s="111"/>
      <c r="E62" s="110"/>
      <c r="F62" s="112" t="s">
        <v>5031</v>
      </c>
      <c r="G62" s="113"/>
      <c r="H62" s="113"/>
      <c r="I62" s="114">
        <v>62</v>
      </c>
      <c r="J62" s="115"/>
      <c r="K62" s="48">
        <v>1</v>
      </c>
      <c r="L62" s="48">
        <v>1</v>
      </c>
      <c r="M62" s="48">
        <v>0</v>
      </c>
      <c r="N62" s="48">
        <v>1</v>
      </c>
      <c r="O62" s="48">
        <v>1</v>
      </c>
      <c r="P62" s="49" t="s">
        <v>4380</v>
      </c>
      <c r="Q62" s="49" t="s">
        <v>4380</v>
      </c>
      <c r="R62" s="48">
        <v>1</v>
      </c>
      <c r="S62" s="48">
        <v>1</v>
      </c>
      <c r="T62" s="48">
        <v>1</v>
      </c>
      <c r="U62" s="48">
        <v>1</v>
      </c>
      <c r="V62" s="48">
        <v>0</v>
      </c>
      <c r="W62" s="49">
        <v>0</v>
      </c>
      <c r="X62" s="49" t="s">
        <v>4380</v>
      </c>
      <c r="Y62" s="77" t="s">
        <v>1068</v>
      </c>
      <c r="Z62" s="77" t="s">
        <v>1169</v>
      </c>
      <c r="AA62" s="77"/>
      <c r="AB62" s="83" t="s">
        <v>4410</v>
      </c>
      <c r="AC62" s="83" t="s">
        <v>4506</v>
      </c>
      <c r="AD62" s="77"/>
      <c r="AE62" s="77"/>
      <c r="AF62" s="77" t="s">
        <v>481</v>
      </c>
    </row>
    <row r="63" spans="1:32" ht="15">
      <c r="A63" s="86" t="s">
        <v>5032</v>
      </c>
      <c r="B63" s="64" t="s">
        <v>5066</v>
      </c>
      <c r="C63" s="64" t="s">
        <v>55</v>
      </c>
      <c r="D63" s="111"/>
      <c r="E63" s="110"/>
      <c r="F63" s="112" t="s">
        <v>5032</v>
      </c>
      <c r="G63" s="113"/>
      <c r="H63" s="113"/>
      <c r="I63" s="114">
        <v>63</v>
      </c>
      <c r="J63" s="115"/>
      <c r="K63" s="48">
        <v>1</v>
      </c>
      <c r="L63" s="48">
        <v>1</v>
      </c>
      <c r="M63" s="48">
        <v>0</v>
      </c>
      <c r="N63" s="48">
        <v>1</v>
      </c>
      <c r="O63" s="48">
        <v>1</v>
      </c>
      <c r="P63" s="49" t="s">
        <v>4380</v>
      </c>
      <c r="Q63" s="49" t="s">
        <v>4380</v>
      </c>
      <c r="R63" s="48">
        <v>1</v>
      </c>
      <c r="S63" s="48">
        <v>1</v>
      </c>
      <c r="T63" s="48">
        <v>1</v>
      </c>
      <c r="U63" s="48">
        <v>1</v>
      </c>
      <c r="V63" s="48">
        <v>0</v>
      </c>
      <c r="W63" s="49">
        <v>0</v>
      </c>
      <c r="X63" s="49" t="s">
        <v>4380</v>
      </c>
      <c r="Y63" s="77" t="s">
        <v>1066</v>
      </c>
      <c r="Z63" s="77" t="s">
        <v>1169</v>
      </c>
      <c r="AA63" s="77"/>
      <c r="AB63" s="83" t="s">
        <v>5225</v>
      </c>
      <c r="AC63" s="83" t="s">
        <v>4506</v>
      </c>
      <c r="AD63" s="77"/>
      <c r="AE63" s="77"/>
      <c r="AF63" s="77" t="s">
        <v>479</v>
      </c>
    </row>
    <row r="64" spans="1:32" ht="15">
      <c r="A64" s="86" t="s">
        <v>5033</v>
      </c>
      <c r="B64" s="64" t="s">
        <v>5067</v>
      </c>
      <c r="C64" s="64" t="s">
        <v>55</v>
      </c>
      <c r="D64" s="111"/>
      <c r="E64" s="110"/>
      <c r="F64" s="112" t="s">
        <v>5033</v>
      </c>
      <c r="G64" s="113"/>
      <c r="H64" s="113"/>
      <c r="I64" s="114">
        <v>64</v>
      </c>
      <c r="J64" s="115"/>
      <c r="K64" s="48">
        <v>1</v>
      </c>
      <c r="L64" s="48">
        <v>1</v>
      </c>
      <c r="M64" s="48">
        <v>0</v>
      </c>
      <c r="N64" s="48">
        <v>1</v>
      </c>
      <c r="O64" s="48">
        <v>1</v>
      </c>
      <c r="P64" s="49" t="s">
        <v>4380</v>
      </c>
      <c r="Q64" s="49" t="s">
        <v>4380</v>
      </c>
      <c r="R64" s="48">
        <v>1</v>
      </c>
      <c r="S64" s="48">
        <v>1</v>
      </c>
      <c r="T64" s="48">
        <v>1</v>
      </c>
      <c r="U64" s="48">
        <v>1</v>
      </c>
      <c r="V64" s="48">
        <v>0</v>
      </c>
      <c r="W64" s="49">
        <v>0</v>
      </c>
      <c r="X64" s="49" t="s">
        <v>4380</v>
      </c>
      <c r="Y64" s="77" t="s">
        <v>1064</v>
      </c>
      <c r="Z64" s="77" t="s">
        <v>1169</v>
      </c>
      <c r="AA64" s="77"/>
      <c r="AB64" s="83" t="s">
        <v>4506</v>
      </c>
      <c r="AC64" s="83" t="s">
        <v>4506</v>
      </c>
      <c r="AD64" s="77"/>
      <c r="AE64" s="77"/>
      <c r="AF64" s="77" t="s">
        <v>477</v>
      </c>
    </row>
    <row r="65" spans="1:32" ht="15">
      <c r="A65" s="86" t="s">
        <v>5034</v>
      </c>
      <c r="B65" s="64" t="s">
        <v>5068</v>
      </c>
      <c r="C65" s="64" t="s">
        <v>55</v>
      </c>
      <c r="D65" s="111"/>
      <c r="E65" s="110"/>
      <c r="F65" s="112" t="s">
        <v>5034</v>
      </c>
      <c r="G65" s="113"/>
      <c r="H65" s="113"/>
      <c r="I65" s="114">
        <v>65</v>
      </c>
      <c r="J65" s="115"/>
      <c r="K65" s="48">
        <v>1</v>
      </c>
      <c r="L65" s="48">
        <v>1</v>
      </c>
      <c r="M65" s="48">
        <v>0</v>
      </c>
      <c r="N65" s="48">
        <v>1</v>
      </c>
      <c r="O65" s="48">
        <v>1</v>
      </c>
      <c r="P65" s="49" t="s">
        <v>4380</v>
      </c>
      <c r="Q65" s="49" t="s">
        <v>4380</v>
      </c>
      <c r="R65" s="48">
        <v>1</v>
      </c>
      <c r="S65" s="48">
        <v>1</v>
      </c>
      <c r="T65" s="48">
        <v>1</v>
      </c>
      <c r="U65" s="48">
        <v>1</v>
      </c>
      <c r="V65" s="48">
        <v>0</v>
      </c>
      <c r="W65" s="49">
        <v>0</v>
      </c>
      <c r="X65" s="49" t="s">
        <v>4380</v>
      </c>
      <c r="Y65" s="77" t="s">
        <v>1056</v>
      </c>
      <c r="Z65" s="77" t="s">
        <v>1181</v>
      </c>
      <c r="AA65" s="77"/>
      <c r="AB65" s="83" t="s">
        <v>4506</v>
      </c>
      <c r="AC65" s="83" t="s">
        <v>4506</v>
      </c>
      <c r="AD65" s="77"/>
      <c r="AE65" s="77" t="s">
        <v>462</v>
      </c>
      <c r="AF65" s="77" t="s">
        <v>462</v>
      </c>
    </row>
    <row r="66" spans="1:32" ht="15">
      <c r="A66" s="86" t="s">
        <v>5035</v>
      </c>
      <c r="B66" s="64" t="s">
        <v>5069</v>
      </c>
      <c r="C66" s="64" t="s">
        <v>55</v>
      </c>
      <c r="D66" s="111"/>
      <c r="E66" s="110"/>
      <c r="F66" s="112" t="s">
        <v>5035</v>
      </c>
      <c r="G66" s="113"/>
      <c r="H66" s="113"/>
      <c r="I66" s="114">
        <v>66</v>
      </c>
      <c r="J66" s="115"/>
      <c r="K66" s="48">
        <v>1</v>
      </c>
      <c r="L66" s="48">
        <v>0</v>
      </c>
      <c r="M66" s="48">
        <v>2</v>
      </c>
      <c r="N66" s="48">
        <v>2</v>
      </c>
      <c r="O66" s="48">
        <v>2</v>
      </c>
      <c r="P66" s="49" t="s">
        <v>4380</v>
      </c>
      <c r="Q66" s="49" t="s">
        <v>4380</v>
      </c>
      <c r="R66" s="48">
        <v>1</v>
      </c>
      <c r="S66" s="48">
        <v>1</v>
      </c>
      <c r="T66" s="48">
        <v>1</v>
      </c>
      <c r="U66" s="48">
        <v>2</v>
      </c>
      <c r="V66" s="48">
        <v>0</v>
      </c>
      <c r="W66" s="49">
        <v>0</v>
      </c>
      <c r="X66" s="49" t="s">
        <v>4380</v>
      </c>
      <c r="Y66" s="77" t="s">
        <v>4451</v>
      </c>
      <c r="Z66" s="77" t="s">
        <v>1180</v>
      </c>
      <c r="AA66" s="77"/>
      <c r="AB66" s="83" t="s">
        <v>1218</v>
      </c>
      <c r="AC66" s="83" t="s">
        <v>4506</v>
      </c>
      <c r="AD66" s="77"/>
      <c r="AE66" s="77"/>
      <c r="AF66" s="77" t="s">
        <v>452</v>
      </c>
    </row>
    <row r="67" spans="1:32" ht="15">
      <c r="A67" s="86" t="s">
        <v>5036</v>
      </c>
      <c r="B67" s="64" t="s">
        <v>5070</v>
      </c>
      <c r="C67" s="64" t="s">
        <v>55</v>
      </c>
      <c r="D67" s="111"/>
      <c r="E67" s="110"/>
      <c r="F67" s="112" t="s">
        <v>5036</v>
      </c>
      <c r="G67" s="113"/>
      <c r="H67" s="113"/>
      <c r="I67" s="114">
        <v>67</v>
      </c>
      <c r="J67" s="115"/>
      <c r="K67" s="48">
        <v>1</v>
      </c>
      <c r="L67" s="48">
        <v>1</v>
      </c>
      <c r="M67" s="48">
        <v>0</v>
      </c>
      <c r="N67" s="48">
        <v>1</v>
      </c>
      <c r="O67" s="48">
        <v>1</v>
      </c>
      <c r="P67" s="49" t="s">
        <v>4380</v>
      </c>
      <c r="Q67" s="49" t="s">
        <v>4380</v>
      </c>
      <c r="R67" s="48">
        <v>1</v>
      </c>
      <c r="S67" s="48">
        <v>1</v>
      </c>
      <c r="T67" s="48">
        <v>1</v>
      </c>
      <c r="U67" s="48">
        <v>1</v>
      </c>
      <c r="V67" s="48">
        <v>0</v>
      </c>
      <c r="W67" s="49">
        <v>0</v>
      </c>
      <c r="X67" s="49" t="s">
        <v>4380</v>
      </c>
      <c r="Y67" s="77" t="s">
        <v>1045</v>
      </c>
      <c r="Z67" s="77" t="s">
        <v>1169</v>
      </c>
      <c r="AA67" s="77"/>
      <c r="AB67" s="83" t="s">
        <v>5226</v>
      </c>
      <c r="AC67" s="83" t="s">
        <v>4506</v>
      </c>
      <c r="AD67" s="77"/>
      <c r="AE67" s="77"/>
      <c r="AF67" s="77" t="s">
        <v>437</v>
      </c>
    </row>
    <row r="68" spans="1:32" ht="15">
      <c r="A68" s="86" t="s">
        <v>5037</v>
      </c>
      <c r="B68" s="64" t="s">
        <v>5071</v>
      </c>
      <c r="C68" s="64" t="s">
        <v>55</v>
      </c>
      <c r="D68" s="111"/>
      <c r="E68" s="110"/>
      <c r="F68" s="112" t="s">
        <v>5037</v>
      </c>
      <c r="G68" s="113"/>
      <c r="H68" s="113"/>
      <c r="I68" s="114">
        <v>68</v>
      </c>
      <c r="J68" s="115"/>
      <c r="K68" s="48">
        <v>1</v>
      </c>
      <c r="L68" s="48">
        <v>1</v>
      </c>
      <c r="M68" s="48">
        <v>0</v>
      </c>
      <c r="N68" s="48">
        <v>1</v>
      </c>
      <c r="O68" s="48">
        <v>1</v>
      </c>
      <c r="P68" s="49" t="s">
        <v>4380</v>
      </c>
      <c r="Q68" s="49" t="s">
        <v>4380</v>
      </c>
      <c r="R68" s="48">
        <v>1</v>
      </c>
      <c r="S68" s="48">
        <v>1</v>
      </c>
      <c r="T68" s="48">
        <v>1</v>
      </c>
      <c r="U68" s="48">
        <v>1</v>
      </c>
      <c r="V68" s="48">
        <v>0</v>
      </c>
      <c r="W68" s="49">
        <v>0</v>
      </c>
      <c r="X68" s="49" t="s">
        <v>4380</v>
      </c>
      <c r="Y68" s="77" t="s">
        <v>1032</v>
      </c>
      <c r="Z68" s="77" t="s">
        <v>1174</v>
      </c>
      <c r="AA68" s="77"/>
      <c r="AB68" s="83" t="s">
        <v>4506</v>
      </c>
      <c r="AC68" s="83" t="s">
        <v>4506</v>
      </c>
      <c r="AD68" s="77"/>
      <c r="AE68" s="77"/>
      <c r="AF68" s="77" t="s">
        <v>416</v>
      </c>
    </row>
    <row r="69" spans="1:32" ht="15">
      <c r="A69" s="86" t="s">
        <v>5038</v>
      </c>
      <c r="B69" s="64" t="s">
        <v>5072</v>
      </c>
      <c r="C69" s="64" t="s">
        <v>55</v>
      </c>
      <c r="D69" s="111"/>
      <c r="E69" s="110"/>
      <c r="F69" s="112" t="s">
        <v>5475</v>
      </c>
      <c r="G69" s="113"/>
      <c r="H69" s="113"/>
      <c r="I69" s="114">
        <v>69</v>
      </c>
      <c r="J69" s="115"/>
      <c r="K69" s="48">
        <v>1</v>
      </c>
      <c r="L69" s="48">
        <v>1</v>
      </c>
      <c r="M69" s="48">
        <v>0</v>
      </c>
      <c r="N69" s="48">
        <v>1</v>
      </c>
      <c r="O69" s="48">
        <v>1</v>
      </c>
      <c r="P69" s="49" t="s">
        <v>4380</v>
      </c>
      <c r="Q69" s="49" t="s">
        <v>4380</v>
      </c>
      <c r="R69" s="48">
        <v>1</v>
      </c>
      <c r="S69" s="48">
        <v>1</v>
      </c>
      <c r="T69" s="48">
        <v>1</v>
      </c>
      <c r="U69" s="48">
        <v>1</v>
      </c>
      <c r="V69" s="48">
        <v>0</v>
      </c>
      <c r="W69" s="49">
        <v>0</v>
      </c>
      <c r="X69" s="49" t="s">
        <v>4380</v>
      </c>
      <c r="Y69" s="77" t="s">
        <v>1026</v>
      </c>
      <c r="Z69" s="77" t="s">
        <v>1169</v>
      </c>
      <c r="AA69" s="77" t="s">
        <v>1207</v>
      </c>
      <c r="AB69" s="83" t="s">
        <v>4506</v>
      </c>
      <c r="AC69" s="83" t="s">
        <v>4506</v>
      </c>
      <c r="AD69" s="77"/>
      <c r="AE69" s="77"/>
      <c r="AF69" s="77" t="s">
        <v>411</v>
      </c>
    </row>
    <row r="70" spans="1:32" ht="15">
      <c r="A70" s="86" t="s">
        <v>5039</v>
      </c>
      <c r="B70" s="64" t="s">
        <v>5073</v>
      </c>
      <c r="C70" s="64" t="s">
        <v>55</v>
      </c>
      <c r="D70" s="111"/>
      <c r="E70" s="110"/>
      <c r="F70" s="112" t="s">
        <v>5476</v>
      </c>
      <c r="G70" s="113"/>
      <c r="H70" s="113"/>
      <c r="I70" s="114">
        <v>70</v>
      </c>
      <c r="J70" s="115"/>
      <c r="K70" s="48">
        <v>1</v>
      </c>
      <c r="L70" s="48">
        <v>1</v>
      </c>
      <c r="M70" s="48">
        <v>0</v>
      </c>
      <c r="N70" s="48">
        <v>1</v>
      </c>
      <c r="O70" s="48">
        <v>1</v>
      </c>
      <c r="P70" s="49" t="s">
        <v>4380</v>
      </c>
      <c r="Q70" s="49" t="s">
        <v>4380</v>
      </c>
      <c r="R70" s="48">
        <v>1</v>
      </c>
      <c r="S70" s="48">
        <v>1</v>
      </c>
      <c r="T70" s="48">
        <v>1</v>
      </c>
      <c r="U70" s="48">
        <v>1</v>
      </c>
      <c r="V70" s="48">
        <v>0</v>
      </c>
      <c r="W70" s="49">
        <v>0</v>
      </c>
      <c r="X70" s="49" t="s">
        <v>4380</v>
      </c>
      <c r="Y70" s="77" t="s">
        <v>1024</v>
      </c>
      <c r="Z70" s="77" t="s">
        <v>1169</v>
      </c>
      <c r="AA70" s="77" t="s">
        <v>1206</v>
      </c>
      <c r="AB70" s="83" t="s">
        <v>4506</v>
      </c>
      <c r="AC70" s="83" t="s">
        <v>4506</v>
      </c>
      <c r="AD70" s="77"/>
      <c r="AE70" s="77"/>
      <c r="AF70" s="77" t="s">
        <v>400</v>
      </c>
    </row>
    <row r="71" spans="1:32" ht="15">
      <c r="A71" s="86" t="s">
        <v>5040</v>
      </c>
      <c r="B71" s="64" t="s">
        <v>5074</v>
      </c>
      <c r="C71" s="64" t="s">
        <v>55</v>
      </c>
      <c r="D71" s="111"/>
      <c r="E71" s="110"/>
      <c r="F71" s="112" t="s">
        <v>5040</v>
      </c>
      <c r="G71" s="113"/>
      <c r="H71" s="113"/>
      <c r="I71" s="114">
        <v>71</v>
      </c>
      <c r="J71" s="115"/>
      <c r="K71" s="48">
        <v>1</v>
      </c>
      <c r="L71" s="48">
        <v>1</v>
      </c>
      <c r="M71" s="48">
        <v>0</v>
      </c>
      <c r="N71" s="48">
        <v>1</v>
      </c>
      <c r="O71" s="48">
        <v>1</v>
      </c>
      <c r="P71" s="49" t="s">
        <v>4380</v>
      </c>
      <c r="Q71" s="49" t="s">
        <v>4380</v>
      </c>
      <c r="R71" s="48">
        <v>1</v>
      </c>
      <c r="S71" s="48">
        <v>1</v>
      </c>
      <c r="T71" s="48">
        <v>1</v>
      </c>
      <c r="U71" s="48">
        <v>1</v>
      </c>
      <c r="V71" s="48">
        <v>0</v>
      </c>
      <c r="W71" s="49">
        <v>0</v>
      </c>
      <c r="X71" s="49" t="s">
        <v>4380</v>
      </c>
      <c r="Y71" s="77" t="s">
        <v>1021</v>
      </c>
      <c r="Z71" s="77" t="s">
        <v>1174</v>
      </c>
      <c r="AA71" s="77"/>
      <c r="AB71" s="83" t="s">
        <v>4506</v>
      </c>
      <c r="AC71" s="83" t="s">
        <v>4506</v>
      </c>
      <c r="AD71" s="77"/>
      <c r="AE71" s="77"/>
      <c r="AF71" s="77" t="s">
        <v>375</v>
      </c>
    </row>
    <row r="72" spans="1:32" ht="15">
      <c r="A72" s="86" t="s">
        <v>5041</v>
      </c>
      <c r="B72" s="64" t="s">
        <v>5075</v>
      </c>
      <c r="C72" s="64" t="s">
        <v>55</v>
      </c>
      <c r="D72" s="111"/>
      <c r="E72" s="110"/>
      <c r="F72" s="112" t="s">
        <v>5041</v>
      </c>
      <c r="G72" s="113"/>
      <c r="H72" s="113"/>
      <c r="I72" s="114">
        <v>72</v>
      </c>
      <c r="J72" s="115"/>
      <c r="K72" s="48">
        <v>1</v>
      </c>
      <c r="L72" s="48">
        <v>1</v>
      </c>
      <c r="M72" s="48">
        <v>0</v>
      </c>
      <c r="N72" s="48">
        <v>1</v>
      </c>
      <c r="O72" s="48">
        <v>1</v>
      </c>
      <c r="P72" s="49" t="s">
        <v>4380</v>
      </c>
      <c r="Q72" s="49" t="s">
        <v>4380</v>
      </c>
      <c r="R72" s="48">
        <v>1</v>
      </c>
      <c r="S72" s="48">
        <v>1</v>
      </c>
      <c r="T72" s="48">
        <v>1</v>
      </c>
      <c r="U72" s="48">
        <v>1</v>
      </c>
      <c r="V72" s="48">
        <v>0</v>
      </c>
      <c r="W72" s="49">
        <v>0</v>
      </c>
      <c r="X72" s="49" t="s">
        <v>4380</v>
      </c>
      <c r="Y72" s="77" t="s">
        <v>1017</v>
      </c>
      <c r="Z72" s="77" t="s">
        <v>1169</v>
      </c>
      <c r="AA72" s="77"/>
      <c r="AB72" s="83" t="s">
        <v>4506</v>
      </c>
      <c r="AC72" s="83" t="s">
        <v>4506</v>
      </c>
      <c r="AD72" s="77"/>
      <c r="AE72" s="77"/>
      <c r="AF72" s="77" t="s">
        <v>362</v>
      </c>
    </row>
    <row r="73" spans="1:32" ht="15">
      <c r="A73" s="86" t="s">
        <v>5042</v>
      </c>
      <c r="B73" s="64" t="s">
        <v>5076</v>
      </c>
      <c r="C73" s="64" t="s">
        <v>55</v>
      </c>
      <c r="D73" s="111"/>
      <c r="E73" s="110"/>
      <c r="F73" s="112" t="s">
        <v>5042</v>
      </c>
      <c r="G73" s="113"/>
      <c r="H73" s="113"/>
      <c r="I73" s="114">
        <v>73</v>
      </c>
      <c r="J73" s="115"/>
      <c r="K73" s="48">
        <v>1</v>
      </c>
      <c r="L73" s="48">
        <v>1</v>
      </c>
      <c r="M73" s="48">
        <v>0</v>
      </c>
      <c r="N73" s="48">
        <v>1</v>
      </c>
      <c r="O73" s="48">
        <v>1</v>
      </c>
      <c r="P73" s="49" t="s">
        <v>4380</v>
      </c>
      <c r="Q73" s="49" t="s">
        <v>4380</v>
      </c>
      <c r="R73" s="48">
        <v>1</v>
      </c>
      <c r="S73" s="48">
        <v>1</v>
      </c>
      <c r="T73" s="48">
        <v>1</v>
      </c>
      <c r="U73" s="48">
        <v>1</v>
      </c>
      <c r="V73" s="48">
        <v>0</v>
      </c>
      <c r="W73" s="49">
        <v>0</v>
      </c>
      <c r="X73" s="49" t="s">
        <v>4380</v>
      </c>
      <c r="Y73" s="77" t="s">
        <v>1016</v>
      </c>
      <c r="Z73" s="77" t="s">
        <v>1169</v>
      </c>
      <c r="AA73" s="77"/>
      <c r="AB73" s="83" t="s">
        <v>4506</v>
      </c>
      <c r="AC73" s="83" t="s">
        <v>4506</v>
      </c>
      <c r="AD73" s="77"/>
      <c r="AE73" s="77"/>
      <c r="AF73" s="77" t="s">
        <v>361</v>
      </c>
    </row>
    <row r="74" spans="1:32" ht="15">
      <c r="A74" s="86" t="s">
        <v>5043</v>
      </c>
      <c r="B74" s="64" t="s">
        <v>5077</v>
      </c>
      <c r="C74" s="64" t="s">
        <v>55</v>
      </c>
      <c r="D74" s="111"/>
      <c r="E74" s="110"/>
      <c r="F74" s="112" t="s">
        <v>5043</v>
      </c>
      <c r="G74" s="113"/>
      <c r="H74" s="113"/>
      <c r="I74" s="114">
        <v>74</v>
      </c>
      <c r="J74" s="115"/>
      <c r="K74" s="48">
        <v>1</v>
      </c>
      <c r="L74" s="48">
        <v>1</v>
      </c>
      <c r="M74" s="48">
        <v>0</v>
      </c>
      <c r="N74" s="48">
        <v>1</v>
      </c>
      <c r="O74" s="48">
        <v>1</v>
      </c>
      <c r="P74" s="49" t="s">
        <v>4380</v>
      </c>
      <c r="Q74" s="49" t="s">
        <v>4380</v>
      </c>
      <c r="R74" s="48">
        <v>1</v>
      </c>
      <c r="S74" s="48">
        <v>1</v>
      </c>
      <c r="T74" s="48">
        <v>1</v>
      </c>
      <c r="U74" s="48">
        <v>1</v>
      </c>
      <c r="V74" s="48">
        <v>0</v>
      </c>
      <c r="W74" s="49">
        <v>0</v>
      </c>
      <c r="X74" s="49" t="s">
        <v>4380</v>
      </c>
      <c r="Y74" s="77" t="s">
        <v>982</v>
      </c>
      <c r="Z74" s="77" t="s">
        <v>1174</v>
      </c>
      <c r="AA74" s="77"/>
      <c r="AB74" s="83" t="s">
        <v>4506</v>
      </c>
      <c r="AC74" s="83" t="s">
        <v>4506</v>
      </c>
      <c r="AD74" s="77"/>
      <c r="AE74" s="77"/>
      <c r="AF74" s="77" t="s">
        <v>360</v>
      </c>
    </row>
    <row r="75" spans="1:32" ht="15">
      <c r="A75" s="86" t="s">
        <v>5044</v>
      </c>
      <c r="B75" s="64" t="s">
        <v>5066</v>
      </c>
      <c r="C75" s="64" t="s">
        <v>58</v>
      </c>
      <c r="D75" s="111"/>
      <c r="E75" s="110"/>
      <c r="F75" s="112" t="s">
        <v>5044</v>
      </c>
      <c r="G75" s="113"/>
      <c r="H75" s="113"/>
      <c r="I75" s="114">
        <v>75</v>
      </c>
      <c r="J75" s="115"/>
      <c r="K75" s="48">
        <v>1</v>
      </c>
      <c r="L75" s="48">
        <v>1</v>
      </c>
      <c r="M75" s="48">
        <v>0</v>
      </c>
      <c r="N75" s="48">
        <v>1</v>
      </c>
      <c r="O75" s="48">
        <v>1</v>
      </c>
      <c r="P75" s="49" t="s">
        <v>4380</v>
      </c>
      <c r="Q75" s="49" t="s">
        <v>4380</v>
      </c>
      <c r="R75" s="48">
        <v>1</v>
      </c>
      <c r="S75" s="48">
        <v>1</v>
      </c>
      <c r="T75" s="48">
        <v>1</v>
      </c>
      <c r="U75" s="48">
        <v>1</v>
      </c>
      <c r="V75" s="48">
        <v>0</v>
      </c>
      <c r="W75" s="49">
        <v>0</v>
      </c>
      <c r="X75" s="49" t="s">
        <v>4380</v>
      </c>
      <c r="Y75" s="77" t="s">
        <v>1003</v>
      </c>
      <c r="Z75" s="77" t="s">
        <v>1169</v>
      </c>
      <c r="AA75" s="77"/>
      <c r="AB75" s="83" t="s">
        <v>4506</v>
      </c>
      <c r="AC75" s="83" t="s">
        <v>4506</v>
      </c>
      <c r="AD75" s="77"/>
      <c r="AE75" s="77"/>
      <c r="AF75" s="77" t="s">
        <v>337</v>
      </c>
    </row>
    <row r="76" spans="1:32" ht="15">
      <c r="A76" s="86" t="s">
        <v>5045</v>
      </c>
      <c r="B76" s="64" t="s">
        <v>5067</v>
      </c>
      <c r="C76" s="64" t="s">
        <v>58</v>
      </c>
      <c r="D76" s="111"/>
      <c r="E76" s="110"/>
      <c r="F76" s="112" t="s">
        <v>5045</v>
      </c>
      <c r="G76" s="113"/>
      <c r="H76" s="113"/>
      <c r="I76" s="114">
        <v>76</v>
      </c>
      <c r="J76" s="115"/>
      <c r="K76" s="48">
        <v>1</v>
      </c>
      <c r="L76" s="48">
        <v>1</v>
      </c>
      <c r="M76" s="48">
        <v>0</v>
      </c>
      <c r="N76" s="48">
        <v>1</v>
      </c>
      <c r="O76" s="48">
        <v>1</v>
      </c>
      <c r="P76" s="49" t="s">
        <v>4380</v>
      </c>
      <c r="Q76" s="49" t="s">
        <v>4380</v>
      </c>
      <c r="R76" s="48">
        <v>1</v>
      </c>
      <c r="S76" s="48">
        <v>1</v>
      </c>
      <c r="T76" s="48">
        <v>1</v>
      </c>
      <c r="U76" s="48">
        <v>1</v>
      </c>
      <c r="V76" s="48">
        <v>0</v>
      </c>
      <c r="W76" s="49">
        <v>0</v>
      </c>
      <c r="X76" s="49" t="s">
        <v>4380</v>
      </c>
      <c r="Y76" s="77"/>
      <c r="Z76" s="77"/>
      <c r="AA76" s="77"/>
      <c r="AB76" s="83" t="s">
        <v>4506</v>
      </c>
      <c r="AC76" s="83" t="s">
        <v>4506</v>
      </c>
      <c r="AD76" s="77"/>
      <c r="AE76" s="77"/>
      <c r="AF76" s="77" t="s">
        <v>336</v>
      </c>
    </row>
    <row r="77" spans="1:32" ht="15">
      <c r="A77" s="86" t="s">
        <v>5046</v>
      </c>
      <c r="B77" s="64" t="s">
        <v>5068</v>
      </c>
      <c r="C77" s="64" t="s">
        <v>58</v>
      </c>
      <c r="D77" s="111"/>
      <c r="E77" s="110"/>
      <c r="F77" s="112" t="s">
        <v>5046</v>
      </c>
      <c r="G77" s="113"/>
      <c r="H77" s="113"/>
      <c r="I77" s="114">
        <v>77</v>
      </c>
      <c r="J77" s="115"/>
      <c r="K77" s="48">
        <v>1</v>
      </c>
      <c r="L77" s="48">
        <v>1</v>
      </c>
      <c r="M77" s="48">
        <v>0</v>
      </c>
      <c r="N77" s="48">
        <v>1</v>
      </c>
      <c r="O77" s="48">
        <v>1</v>
      </c>
      <c r="P77" s="49" t="s">
        <v>4380</v>
      </c>
      <c r="Q77" s="49" t="s">
        <v>4380</v>
      </c>
      <c r="R77" s="48">
        <v>1</v>
      </c>
      <c r="S77" s="48">
        <v>1</v>
      </c>
      <c r="T77" s="48">
        <v>1</v>
      </c>
      <c r="U77" s="48">
        <v>1</v>
      </c>
      <c r="V77" s="48">
        <v>0</v>
      </c>
      <c r="W77" s="49">
        <v>0</v>
      </c>
      <c r="X77" s="49" t="s">
        <v>4380</v>
      </c>
      <c r="Y77" s="77" t="s">
        <v>999</v>
      </c>
      <c r="Z77" s="77" t="s">
        <v>1169</v>
      </c>
      <c r="AA77" s="77"/>
      <c r="AB77" s="83" t="s">
        <v>5227</v>
      </c>
      <c r="AC77" s="83" t="s">
        <v>4506</v>
      </c>
      <c r="AD77" s="77"/>
      <c r="AE77" s="77"/>
      <c r="AF77" s="77" t="s">
        <v>312</v>
      </c>
    </row>
    <row r="78" spans="1:32" ht="15">
      <c r="A78" s="86" t="s">
        <v>5047</v>
      </c>
      <c r="B78" s="64" t="s">
        <v>5069</v>
      </c>
      <c r="C78" s="64" t="s">
        <v>58</v>
      </c>
      <c r="D78" s="111"/>
      <c r="E78" s="110"/>
      <c r="F78" s="112" t="s">
        <v>5047</v>
      </c>
      <c r="G78" s="113"/>
      <c r="H78" s="113"/>
      <c r="I78" s="114">
        <v>78</v>
      </c>
      <c r="J78" s="115"/>
      <c r="K78" s="48">
        <v>1</v>
      </c>
      <c r="L78" s="48">
        <v>0</v>
      </c>
      <c r="M78" s="48">
        <v>2</v>
      </c>
      <c r="N78" s="48">
        <v>2</v>
      </c>
      <c r="O78" s="48">
        <v>2</v>
      </c>
      <c r="P78" s="49" t="s">
        <v>4380</v>
      </c>
      <c r="Q78" s="49" t="s">
        <v>4380</v>
      </c>
      <c r="R78" s="48">
        <v>1</v>
      </c>
      <c r="S78" s="48">
        <v>1</v>
      </c>
      <c r="T78" s="48">
        <v>1</v>
      </c>
      <c r="U78" s="48">
        <v>2</v>
      </c>
      <c r="V78" s="48">
        <v>0</v>
      </c>
      <c r="W78" s="49">
        <v>0</v>
      </c>
      <c r="X78" s="49" t="s">
        <v>4380</v>
      </c>
      <c r="Y78" s="77" t="s">
        <v>4443</v>
      </c>
      <c r="Z78" s="77" t="s">
        <v>4463</v>
      </c>
      <c r="AA78" s="77"/>
      <c r="AB78" s="83" t="s">
        <v>4506</v>
      </c>
      <c r="AC78" s="83" t="s">
        <v>4506</v>
      </c>
      <c r="AD78" s="77"/>
      <c r="AE78" s="77"/>
      <c r="AF78" s="77" t="s">
        <v>303</v>
      </c>
    </row>
    <row r="79" spans="1:32" ht="15">
      <c r="A79" s="86" t="s">
        <v>5048</v>
      </c>
      <c r="B79" s="64" t="s">
        <v>5070</v>
      </c>
      <c r="C79" s="64" t="s">
        <v>58</v>
      </c>
      <c r="D79" s="111"/>
      <c r="E79" s="110"/>
      <c r="F79" s="112" t="s">
        <v>5048</v>
      </c>
      <c r="G79" s="113"/>
      <c r="H79" s="113"/>
      <c r="I79" s="114">
        <v>79</v>
      </c>
      <c r="J79" s="115"/>
      <c r="K79" s="48">
        <v>1</v>
      </c>
      <c r="L79" s="48">
        <v>1</v>
      </c>
      <c r="M79" s="48">
        <v>0</v>
      </c>
      <c r="N79" s="48">
        <v>1</v>
      </c>
      <c r="O79" s="48">
        <v>1</v>
      </c>
      <c r="P79" s="49" t="s">
        <v>4380</v>
      </c>
      <c r="Q79" s="49" t="s">
        <v>4380</v>
      </c>
      <c r="R79" s="48">
        <v>1</v>
      </c>
      <c r="S79" s="48">
        <v>1</v>
      </c>
      <c r="T79" s="48">
        <v>1</v>
      </c>
      <c r="U79" s="48">
        <v>1</v>
      </c>
      <c r="V79" s="48">
        <v>0</v>
      </c>
      <c r="W79" s="49">
        <v>0</v>
      </c>
      <c r="X79" s="49" t="s">
        <v>4380</v>
      </c>
      <c r="Y79" s="77" t="s">
        <v>995</v>
      </c>
      <c r="Z79" s="77" t="s">
        <v>1169</v>
      </c>
      <c r="AA79" s="77"/>
      <c r="AB79" s="83" t="s">
        <v>4506</v>
      </c>
      <c r="AC79" s="83" t="s">
        <v>4506</v>
      </c>
      <c r="AD79" s="77"/>
      <c r="AE79" s="77"/>
      <c r="AF79" s="77" t="s">
        <v>299</v>
      </c>
    </row>
    <row r="80" spans="1:32" ht="15">
      <c r="A80" s="86" t="s">
        <v>5049</v>
      </c>
      <c r="B80" s="64" t="s">
        <v>5071</v>
      </c>
      <c r="C80" s="64" t="s">
        <v>58</v>
      </c>
      <c r="D80" s="111"/>
      <c r="E80" s="110"/>
      <c r="F80" s="112" t="s">
        <v>5049</v>
      </c>
      <c r="G80" s="113"/>
      <c r="H80" s="113"/>
      <c r="I80" s="114">
        <v>80</v>
      </c>
      <c r="J80" s="115"/>
      <c r="K80" s="48">
        <v>1</v>
      </c>
      <c r="L80" s="48">
        <v>1</v>
      </c>
      <c r="M80" s="48">
        <v>0</v>
      </c>
      <c r="N80" s="48">
        <v>1</v>
      </c>
      <c r="O80" s="48">
        <v>1</v>
      </c>
      <c r="P80" s="49" t="s">
        <v>4380</v>
      </c>
      <c r="Q80" s="49" t="s">
        <v>4380</v>
      </c>
      <c r="R80" s="48">
        <v>1</v>
      </c>
      <c r="S80" s="48">
        <v>1</v>
      </c>
      <c r="T80" s="48">
        <v>1</v>
      </c>
      <c r="U80" s="48">
        <v>1</v>
      </c>
      <c r="V80" s="48">
        <v>0</v>
      </c>
      <c r="W80" s="49">
        <v>0</v>
      </c>
      <c r="X80" s="49" t="s">
        <v>4380</v>
      </c>
      <c r="Y80" s="77" t="s">
        <v>992</v>
      </c>
      <c r="Z80" s="77" t="s">
        <v>1169</v>
      </c>
      <c r="AA80" s="77"/>
      <c r="AB80" s="83" t="s">
        <v>4400</v>
      </c>
      <c r="AC80" s="83" t="s">
        <v>4506</v>
      </c>
      <c r="AD80" s="77"/>
      <c r="AE80" s="77"/>
      <c r="AF80" s="77" t="s">
        <v>291</v>
      </c>
    </row>
    <row r="81" spans="1:32" ht="15">
      <c r="A81" s="86" t="s">
        <v>5050</v>
      </c>
      <c r="B81" s="64" t="s">
        <v>5072</v>
      </c>
      <c r="C81" s="64" t="s">
        <v>58</v>
      </c>
      <c r="D81" s="111"/>
      <c r="E81" s="110"/>
      <c r="F81" s="112" t="s">
        <v>5050</v>
      </c>
      <c r="G81" s="113"/>
      <c r="H81" s="113"/>
      <c r="I81" s="114">
        <v>81</v>
      </c>
      <c r="J81" s="115"/>
      <c r="K81" s="48">
        <v>1</v>
      </c>
      <c r="L81" s="48">
        <v>1</v>
      </c>
      <c r="M81" s="48">
        <v>0</v>
      </c>
      <c r="N81" s="48">
        <v>1</v>
      </c>
      <c r="O81" s="48">
        <v>1</v>
      </c>
      <c r="P81" s="49" t="s">
        <v>4380</v>
      </c>
      <c r="Q81" s="49" t="s">
        <v>4380</v>
      </c>
      <c r="R81" s="48">
        <v>1</v>
      </c>
      <c r="S81" s="48">
        <v>1</v>
      </c>
      <c r="T81" s="48">
        <v>1</v>
      </c>
      <c r="U81" s="48">
        <v>1</v>
      </c>
      <c r="V81" s="48">
        <v>0</v>
      </c>
      <c r="W81" s="49">
        <v>0</v>
      </c>
      <c r="X81" s="49" t="s">
        <v>4380</v>
      </c>
      <c r="Y81" s="77" t="s">
        <v>988</v>
      </c>
      <c r="Z81" s="77" t="s">
        <v>1174</v>
      </c>
      <c r="AA81" s="77"/>
      <c r="AB81" s="83" t="s">
        <v>4506</v>
      </c>
      <c r="AC81" s="83" t="s">
        <v>4506</v>
      </c>
      <c r="AD81" s="77"/>
      <c r="AE81" s="77"/>
      <c r="AF81" s="77" t="s">
        <v>273</v>
      </c>
    </row>
    <row r="82" spans="1:32" ht="15">
      <c r="A82" s="86" t="s">
        <v>5051</v>
      </c>
      <c r="B82" s="64" t="s">
        <v>5073</v>
      </c>
      <c r="C82" s="64" t="s">
        <v>58</v>
      </c>
      <c r="D82" s="111"/>
      <c r="E82" s="110"/>
      <c r="F82" s="112" t="s">
        <v>5051</v>
      </c>
      <c r="G82" s="113"/>
      <c r="H82" s="113"/>
      <c r="I82" s="114">
        <v>82</v>
      </c>
      <c r="J82" s="115"/>
      <c r="K82" s="48">
        <v>1</v>
      </c>
      <c r="L82" s="48">
        <v>1</v>
      </c>
      <c r="M82" s="48">
        <v>0</v>
      </c>
      <c r="N82" s="48">
        <v>1</v>
      </c>
      <c r="O82" s="48">
        <v>1</v>
      </c>
      <c r="P82" s="49" t="s">
        <v>4380</v>
      </c>
      <c r="Q82" s="49" t="s">
        <v>4380</v>
      </c>
      <c r="R82" s="48">
        <v>1</v>
      </c>
      <c r="S82" s="48">
        <v>1</v>
      </c>
      <c r="T82" s="48">
        <v>1</v>
      </c>
      <c r="U82" s="48">
        <v>1</v>
      </c>
      <c r="V82" s="48">
        <v>0</v>
      </c>
      <c r="W82" s="49">
        <v>0</v>
      </c>
      <c r="X82" s="49" t="s">
        <v>4380</v>
      </c>
      <c r="Y82" s="77" t="s">
        <v>988</v>
      </c>
      <c r="Z82" s="77" t="s">
        <v>1174</v>
      </c>
      <c r="AA82" s="77"/>
      <c r="AB82" s="83" t="s">
        <v>4408</v>
      </c>
      <c r="AC82" s="83" t="s">
        <v>4506</v>
      </c>
      <c r="AD82" s="77"/>
      <c r="AE82" s="77"/>
      <c r="AF82" s="77" t="s">
        <v>270</v>
      </c>
    </row>
    <row r="83" spans="1:32" ht="15">
      <c r="A83" s="86" t="s">
        <v>5052</v>
      </c>
      <c r="B83" s="64" t="s">
        <v>5074</v>
      </c>
      <c r="C83" s="64" t="s">
        <v>58</v>
      </c>
      <c r="D83" s="111"/>
      <c r="E83" s="110"/>
      <c r="F83" s="112" t="s">
        <v>5052</v>
      </c>
      <c r="G83" s="113"/>
      <c r="H83" s="113"/>
      <c r="I83" s="114">
        <v>83</v>
      </c>
      <c r="J83" s="115"/>
      <c r="K83" s="48">
        <v>1</v>
      </c>
      <c r="L83" s="48">
        <v>1</v>
      </c>
      <c r="M83" s="48">
        <v>0</v>
      </c>
      <c r="N83" s="48">
        <v>1</v>
      </c>
      <c r="O83" s="48">
        <v>1</v>
      </c>
      <c r="P83" s="49" t="s">
        <v>4380</v>
      </c>
      <c r="Q83" s="49" t="s">
        <v>4380</v>
      </c>
      <c r="R83" s="48">
        <v>1</v>
      </c>
      <c r="S83" s="48">
        <v>1</v>
      </c>
      <c r="T83" s="48">
        <v>1</v>
      </c>
      <c r="U83" s="48">
        <v>1</v>
      </c>
      <c r="V83" s="48">
        <v>0</v>
      </c>
      <c r="W83" s="49">
        <v>0</v>
      </c>
      <c r="X83" s="49" t="s">
        <v>4380</v>
      </c>
      <c r="Y83" s="77" t="s">
        <v>985</v>
      </c>
      <c r="Z83" s="77" t="s">
        <v>1169</v>
      </c>
      <c r="AA83" s="77"/>
      <c r="AB83" s="83" t="s">
        <v>4506</v>
      </c>
      <c r="AC83" s="83" t="s">
        <v>4506</v>
      </c>
      <c r="AD83" s="77"/>
      <c r="AE83" s="77"/>
      <c r="AF83" s="77" t="s">
        <v>263</v>
      </c>
    </row>
    <row r="84" spans="1:32" ht="15">
      <c r="A84" s="86" t="s">
        <v>5053</v>
      </c>
      <c r="B84" s="64" t="s">
        <v>5075</v>
      </c>
      <c r="C84" s="64" t="s">
        <v>58</v>
      </c>
      <c r="D84" s="111"/>
      <c r="E84" s="110"/>
      <c r="F84" s="112" t="s">
        <v>5053</v>
      </c>
      <c r="G84" s="113"/>
      <c r="H84" s="113"/>
      <c r="I84" s="114">
        <v>84</v>
      </c>
      <c r="J84" s="115"/>
      <c r="K84" s="48">
        <v>1</v>
      </c>
      <c r="L84" s="48">
        <v>1</v>
      </c>
      <c r="M84" s="48">
        <v>0</v>
      </c>
      <c r="N84" s="48">
        <v>1</v>
      </c>
      <c r="O84" s="48">
        <v>1</v>
      </c>
      <c r="P84" s="49" t="s">
        <v>4380</v>
      </c>
      <c r="Q84" s="49" t="s">
        <v>4380</v>
      </c>
      <c r="R84" s="48">
        <v>1</v>
      </c>
      <c r="S84" s="48">
        <v>1</v>
      </c>
      <c r="T84" s="48">
        <v>1</v>
      </c>
      <c r="U84" s="48">
        <v>1</v>
      </c>
      <c r="V84" s="48">
        <v>0</v>
      </c>
      <c r="W84" s="49">
        <v>0</v>
      </c>
      <c r="X84" s="49" t="s">
        <v>4380</v>
      </c>
      <c r="Y84" s="77" t="s">
        <v>984</v>
      </c>
      <c r="Z84" s="77" t="s">
        <v>1169</v>
      </c>
      <c r="AA84" s="77"/>
      <c r="AB84" s="83" t="s">
        <v>5170</v>
      </c>
      <c r="AC84" s="83" t="s">
        <v>4506</v>
      </c>
      <c r="AD84" s="77"/>
      <c r="AE84" s="77"/>
      <c r="AF84" s="77" t="s">
        <v>261</v>
      </c>
    </row>
    <row r="85" spans="1:32" ht="15">
      <c r="A85" s="86" t="s">
        <v>5054</v>
      </c>
      <c r="B85" s="64" t="s">
        <v>5076</v>
      </c>
      <c r="C85" s="64" t="s">
        <v>58</v>
      </c>
      <c r="D85" s="111"/>
      <c r="E85" s="110"/>
      <c r="F85" s="112" t="s">
        <v>5477</v>
      </c>
      <c r="G85" s="113"/>
      <c r="H85" s="113"/>
      <c r="I85" s="114">
        <v>85</v>
      </c>
      <c r="J85" s="115"/>
      <c r="K85" s="48">
        <v>1</v>
      </c>
      <c r="L85" s="48">
        <v>1</v>
      </c>
      <c r="M85" s="48">
        <v>0</v>
      </c>
      <c r="N85" s="48">
        <v>1</v>
      </c>
      <c r="O85" s="48">
        <v>1</v>
      </c>
      <c r="P85" s="49" t="s">
        <v>4380</v>
      </c>
      <c r="Q85" s="49" t="s">
        <v>4380</v>
      </c>
      <c r="R85" s="48">
        <v>1</v>
      </c>
      <c r="S85" s="48">
        <v>1</v>
      </c>
      <c r="T85" s="48">
        <v>1</v>
      </c>
      <c r="U85" s="48">
        <v>1</v>
      </c>
      <c r="V85" s="48">
        <v>0</v>
      </c>
      <c r="W85" s="49">
        <v>0</v>
      </c>
      <c r="X85" s="49" t="s">
        <v>4380</v>
      </c>
      <c r="Y85" s="77" t="s">
        <v>983</v>
      </c>
      <c r="Z85" s="77" t="s">
        <v>1169</v>
      </c>
      <c r="AA85" s="77" t="s">
        <v>1191</v>
      </c>
      <c r="AB85" s="83" t="s">
        <v>4506</v>
      </c>
      <c r="AC85" s="83" t="s">
        <v>4506</v>
      </c>
      <c r="AD85" s="77"/>
      <c r="AE85" s="77"/>
      <c r="AF85" s="77" t="s">
        <v>258</v>
      </c>
    </row>
    <row r="86" spans="1:32" ht="15">
      <c r="A86" s="86" t="s">
        <v>5055</v>
      </c>
      <c r="B86" s="64" t="s">
        <v>5077</v>
      </c>
      <c r="C86" s="64" t="s">
        <v>58</v>
      </c>
      <c r="D86" s="111"/>
      <c r="E86" s="110"/>
      <c r="F86" s="112" t="s">
        <v>5478</v>
      </c>
      <c r="G86" s="113"/>
      <c r="H86" s="113"/>
      <c r="I86" s="114">
        <v>86</v>
      </c>
      <c r="J86" s="115"/>
      <c r="K86" s="48">
        <v>1</v>
      </c>
      <c r="L86" s="48">
        <v>1</v>
      </c>
      <c r="M86" s="48">
        <v>0</v>
      </c>
      <c r="N86" s="48">
        <v>1</v>
      </c>
      <c r="O86" s="48">
        <v>1</v>
      </c>
      <c r="P86" s="49" t="s">
        <v>4380</v>
      </c>
      <c r="Q86" s="49" t="s">
        <v>4380</v>
      </c>
      <c r="R86" s="48">
        <v>1</v>
      </c>
      <c r="S86" s="48">
        <v>1</v>
      </c>
      <c r="T86" s="48">
        <v>1</v>
      </c>
      <c r="U86" s="48">
        <v>1</v>
      </c>
      <c r="V86" s="48">
        <v>0</v>
      </c>
      <c r="W86" s="49">
        <v>0</v>
      </c>
      <c r="X86" s="49" t="s">
        <v>4380</v>
      </c>
      <c r="Y86" s="77" t="s">
        <v>982</v>
      </c>
      <c r="Z86" s="77" t="s">
        <v>1174</v>
      </c>
      <c r="AA86" s="77" t="s">
        <v>1190</v>
      </c>
      <c r="AB86" s="83" t="s">
        <v>4506</v>
      </c>
      <c r="AC86" s="83" t="s">
        <v>4506</v>
      </c>
      <c r="AD86" s="77"/>
      <c r="AE86" s="77"/>
      <c r="AF86" s="77" t="s">
        <v>254</v>
      </c>
    </row>
    <row r="87" spans="1:32" ht="15">
      <c r="A87" s="86" t="s">
        <v>5056</v>
      </c>
      <c r="B87" s="64" t="s">
        <v>5066</v>
      </c>
      <c r="C87" s="64" t="s">
        <v>60</v>
      </c>
      <c r="D87" s="111"/>
      <c r="E87" s="110"/>
      <c r="F87" s="112" t="s">
        <v>5056</v>
      </c>
      <c r="G87" s="113"/>
      <c r="H87" s="113"/>
      <c r="I87" s="114">
        <v>87</v>
      </c>
      <c r="J87" s="115"/>
      <c r="K87" s="48">
        <v>1</v>
      </c>
      <c r="L87" s="48">
        <v>1</v>
      </c>
      <c r="M87" s="48">
        <v>0</v>
      </c>
      <c r="N87" s="48">
        <v>1</v>
      </c>
      <c r="O87" s="48">
        <v>1</v>
      </c>
      <c r="P87" s="49" t="s">
        <v>4380</v>
      </c>
      <c r="Q87" s="49" t="s">
        <v>4380</v>
      </c>
      <c r="R87" s="48">
        <v>1</v>
      </c>
      <c r="S87" s="48">
        <v>1</v>
      </c>
      <c r="T87" s="48">
        <v>1</v>
      </c>
      <c r="U87" s="48">
        <v>1</v>
      </c>
      <c r="V87" s="48">
        <v>0</v>
      </c>
      <c r="W87" s="49">
        <v>0</v>
      </c>
      <c r="X87" s="49" t="s">
        <v>4380</v>
      </c>
      <c r="Y87" s="77" t="s">
        <v>981</v>
      </c>
      <c r="Z87" s="77" t="s">
        <v>1174</v>
      </c>
      <c r="AA87" s="77"/>
      <c r="AB87" s="83" t="s">
        <v>4506</v>
      </c>
      <c r="AC87" s="83" t="s">
        <v>4506</v>
      </c>
      <c r="AD87" s="77"/>
      <c r="AE87" s="77"/>
      <c r="AF87" s="77" t="s">
        <v>252</v>
      </c>
    </row>
    <row r="88" spans="1:32" ht="15">
      <c r="A88" s="86" t="s">
        <v>5057</v>
      </c>
      <c r="B88" s="64" t="s">
        <v>5067</v>
      </c>
      <c r="C88" s="64" t="s">
        <v>60</v>
      </c>
      <c r="D88" s="111"/>
      <c r="E88" s="110"/>
      <c r="F88" s="112" t="s">
        <v>5057</v>
      </c>
      <c r="G88" s="113"/>
      <c r="H88" s="113"/>
      <c r="I88" s="114">
        <v>88</v>
      </c>
      <c r="J88" s="115"/>
      <c r="K88" s="48">
        <v>1</v>
      </c>
      <c r="L88" s="48">
        <v>1</v>
      </c>
      <c r="M88" s="48">
        <v>0</v>
      </c>
      <c r="N88" s="48">
        <v>1</v>
      </c>
      <c r="O88" s="48">
        <v>1</v>
      </c>
      <c r="P88" s="49" t="s">
        <v>4380</v>
      </c>
      <c r="Q88" s="49" t="s">
        <v>4380</v>
      </c>
      <c r="R88" s="48">
        <v>1</v>
      </c>
      <c r="S88" s="48">
        <v>1</v>
      </c>
      <c r="T88" s="48">
        <v>1</v>
      </c>
      <c r="U88" s="48">
        <v>1</v>
      </c>
      <c r="V88" s="48">
        <v>0</v>
      </c>
      <c r="W88" s="49">
        <v>0</v>
      </c>
      <c r="X88" s="49" t="s">
        <v>4380</v>
      </c>
      <c r="Y88" s="77" t="s">
        <v>980</v>
      </c>
      <c r="Z88" s="77" t="s">
        <v>1174</v>
      </c>
      <c r="AA88" s="77"/>
      <c r="AB88" s="83" t="s">
        <v>4506</v>
      </c>
      <c r="AC88" s="83" t="s">
        <v>4506</v>
      </c>
      <c r="AD88" s="77"/>
      <c r="AE88" s="77"/>
      <c r="AF88" s="77" t="s">
        <v>251</v>
      </c>
    </row>
    <row r="89" spans="1:32" ht="15">
      <c r="A89" s="86" t="s">
        <v>5058</v>
      </c>
      <c r="B89" s="64" t="s">
        <v>5068</v>
      </c>
      <c r="C89" s="64" t="s">
        <v>60</v>
      </c>
      <c r="D89" s="111"/>
      <c r="E89" s="110"/>
      <c r="F89" s="112" t="s">
        <v>5058</v>
      </c>
      <c r="G89" s="113"/>
      <c r="H89" s="113"/>
      <c r="I89" s="114">
        <v>89</v>
      </c>
      <c r="J89" s="115"/>
      <c r="K89" s="48">
        <v>1</v>
      </c>
      <c r="L89" s="48">
        <v>1</v>
      </c>
      <c r="M89" s="48">
        <v>0</v>
      </c>
      <c r="N89" s="48">
        <v>1</v>
      </c>
      <c r="O89" s="48">
        <v>1</v>
      </c>
      <c r="P89" s="49" t="s">
        <v>4380</v>
      </c>
      <c r="Q89" s="49" t="s">
        <v>4380</v>
      </c>
      <c r="R89" s="48">
        <v>1</v>
      </c>
      <c r="S89" s="48">
        <v>1</v>
      </c>
      <c r="T89" s="48">
        <v>1</v>
      </c>
      <c r="U89" s="48">
        <v>1</v>
      </c>
      <c r="V89" s="48">
        <v>0</v>
      </c>
      <c r="W89" s="49">
        <v>0</v>
      </c>
      <c r="X89" s="49" t="s">
        <v>4380</v>
      </c>
      <c r="Y89" s="77" t="s">
        <v>980</v>
      </c>
      <c r="Z89" s="77" t="s">
        <v>1174</v>
      </c>
      <c r="AA89" s="77"/>
      <c r="AB89" s="83" t="s">
        <v>4506</v>
      </c>
      <c r="AC89" s="83" t="s">
        <v>4506</v>
      </c>
      <c r="AD89" s="77"/>
      <c r="AE89" s="77"/>
      <c r="AF89" s="77" t="s">
        <v>250</v>
      </c>
    </row>
    <row r="90" spans="1:32" ht="15">
      <c r="A90" s="86" t="s">
        <v>5059</v>
      </c>
      <c r="B90" s="64" t="s">
        <v>5069</v>
      </c>
      <c r="C90" s="64" t="s">
        <v>60</v>
      </c>
      <c r="D90" s="111"/>
      <c r="E90" s="110"/>
      <c r="F90" s="112" t="s">
        <v>5059</v>
      </c>
      <c r="G90" s="113"/>
      <c r="H90" s="113"/>
      <c r="I90" s="114">
        <v>90</v>
      </c>
      <c r="J90" s="115"/>
      <c r="K90" s="48">
        <v>1</v>
      </c>
      <c r="L90" s="48">
        <v>1</v>
      </c>
      <c r="M90" s="48">
        <v>0</v>
      </c>
      <c r="N90" s="48">
        <v>1</v>
      </c>
      <c r="O90" s="48">
        <v>1</v>
      </c>
      <c r="P90" s="49" t="s">
        <v>4380</v>
      </c>
      <c r="Q90" s="49" t="s">
        <v>4380</v>
      </c>
      <c r="R90" s="48">
        <v>1</v>
      </c>
      <c r="S90" s="48">
        <v>1</v>
      </c>
      <c r="T90" s="48">
        <v>1</v>
      </c>
      <c r="U90" s="48">
        <v>1</v>
      </c>
      <c r="V90" s="48">
        <v>0</v>
      </c>
      <c r="W90" s="49">
        <v>0</v>
      </c>
      <c r="X90" s="49" t="s">
        <v>4380</v>
      </c>
      <c r="Y90" s="77" t="s">
        <v>972</v>
      </c>
      <c r="Z90" s="77" t="s">
        <v>1169</v>
      </c>
      <c r="AA90" s="77"/>
      <c r="AB90" s="83" t="s">
        <v>4506</v>
      </c>
      <c r="AC90" s="83" t="s">
        <v>4506</v>
      </c>
      <c r="AD90" s="77"/>
      <c r="AE90" s="77"/>
      <c r="AF90" s="77" t="s">
        <v>228</v>
      </c>
    </row>
    <row r="91" spans="1:32" ht="15">
      <c r="A91" s="86" t="s">
        <v>5060</v>
      </c>
      <c r="B91" s="64" t="s">
        <v>5070</v>
      </c>
      <c r="C91" s="64" t="s">
        <v>60</v>
      </c>
      <c r="D91" s="111"/>
      <c r="E91" s="110"/>
      <c r="F91" s="112" t="s">
        <v>5060</v>
      </c>
      <c r="G91" s="113"/>
      <c r="H91" s="113"/>
      <c r="I91" s="114">
        <v>91</v>
      </c>
      <c r="J91" s="115"/>
      <c r="K91" s="48">
        <v>1</v>
      </c>
      <c r="L91" s="48">
        <v>1</v>
      </c>
      <c r="M91" s="48">
        <v>0</v>
      </c>
      <c r="N91" s="48">
        <v>1</v>
      </c>
      <c r="O91" s="48">
        <v>1</v>
      </c>
      <c r="P91" s="49" t="s">
        <v>4380</v>
      </c>
      <c r="Q91" s="49" t="s">
        <v>4380</v>
      </c>
      <c r="R91" s="48">
        <v>1</v>
      </c>
      <c r="S91" s="48">
        <v>1</v>
      </c>
      <c r="T91" s="48">
        <v>1</v>
      </c>
      <c r="U91" s="48">
        <v>1</v>
      </c>
      <c r="V91" s="48">
        <v>0</v>
      </c>
      <c r="W91" s="49">
        <v>0</v>
      </c>
      <c r="X91" s="49" t="s">
        <v>4380</v>
      </c>
      <c r="Y91" s="77" t="s">
        <v>971</v>
      </c>
      <c r="Z91" s="77" t="s">
        <v>1169</v>
      </c>
      <c r="AA91" s="77"/>
      <c r="AB91" s="83" t="s">
        <v>4506</v>
      </c>
      <c r="AC91" s="83" t="s">
        <v>4506</v>
      </c>
      <c r="AD91" s="77"/>
      <c r="AE91" s="77"/>
      <c r="AF91" s="77" t="s">
        <v>227</v>
      </c>
    </row>
    <row r="92" spans="1:32" ht="15">
      <c r="A92" s="86" t="s">
        <v>5061</v>
      </c>
      <c r="B92" s="64" t="s">
        <v>5071</v>
      </c>
      <c r="C92" s="64" t="s">
        <v>60</v>
      </c>
      <c r="D92" s="111"/>
      <c r="E92" s="110"/>
      <c r="F92" s="112" t="s">
        <v>5061</v>
      </c>
      <c r="G92" s="113"/>
      <c r="H92" s="113"/>
      <c r="I92" s="114">
        <v>92</v>
      </c>
      <c r="J92" s="115"/>
      <c r="K92" s="48">
        <v>1</v>
      </c>
      <c r="L92" s="48">
        <v>1</v>
      </c>
      <c r="M92" s="48">
        <v>0</v>
      </c>
      <c r="N92" s="48">
        <v>1</v>
      </c>
      <c r="O92" s="48">
        <v>1</v>
      </c>
      <c r="P92" s="49" t="s">
        <v>4380</v>
      </c>
      <c r="Q92" s="49" t="s">
        <v>4380</v>
      </c>
      <c r="R92" s="48">
        <v>1</v>
      </c>
      <c r="S92" s="48">
        <v>1</v>
      </c>
      <c r="T92" s="48">
        <v>1</v>
      </c>
      <c r="U92" s="48">
        <v>1</v>
      </c>
      <c r="V92" s="48">
        <v>0</v>
      </c>
      <c r="W92" s="49">
        <v>0</v>
      </c>
      <c r="X92" s="49" t="s">
        <v>4380</v>
      </c>
      <c r="Y92" s="77" t="s">
        <v>970</v>
      </c>
      <c r="Z92" s="77" t="s">
        <v>1169</v>
      </c>
      <c r="AA92" s="77"/>
      <c r="AB92" s="83" t="s">
        <v>5228</v>
      </c>
      <c r="AC92" s="83" t="s">
        <v>5330</v>
      </c>
      <c r="AD92" s="77"/>
      <c r="AE92" s="77"/>
      <c r="AF92" s="77" t="s">
        <v>219</v>
      </c>
    </row>
    <row r="93" spans="1:32" ht="15">
      <c r="A93" s="86" t="s">
        <v>5062</v>
      </c>
      <c r="B93" s="64" t="s">
        <v>5072</v>
      </c>
      <c r="C93" s="64" t="s">
        <v>60</v>
      </c>
      <c r="D93" s="111"/>
      <c r="E93" s="110"/>
      <c r="F93" s="112" t="s">
        <v>5062</v>
      </c>
      <c r="G93" s="113"/>
      <c r="H93" s="113"/>
      <c r="I93" s="114">
        <v>93</v>
      </c>
      <c r="J93" s="115"/>
      <c r="K93" s="48">
        <v>1</v>
      </c>
      <c r="L93" s="48">
        <v>1</v>
      </c>
      <c r="M93" s="48">
        <v>0</v>
      </c>
      <c r="N93" s="48">
        <v>1</v>
      </c>
      <c r="O93" s="48">
        <v>1</v>
      </c>
      <c r="P93" s="49" t="s">
        <v>4380</v>
      </c>
      <c r="Q93" s="49" t="s">
        <v>4380</v>
      </c>
      <c r="R93" s="48">
        <v>1</v>
      </c>
      <c r="S93" s="48">
        <v>1</v>
      </c>
      <c r="T93" s="48">
        <v>1</v>
      </c>
      <c r="U93" s="48">
        <v>1</v>
      </c>
      <c r="V93" s="48">
        <v>0</v>
      </c>
      <c r="W93" s="49">
        <v>0</v>
      </c>
      <c r="X93" s="49" t="s">
        <v>4380</v>
      </c>
      <c r="Y93" s="77" t="s">
        <v>966</v>
      </c>
      <c r="Z93" s="77" t="s">
        <v>4461</v>
      </c>
      <c r="AA93" s="77"/>
      <c r="AB93" s="83" t="s">
        <v>4506</v>
      </c>
      <c r="AC93" s="83" t="s">
        <v>4506</v>
      </c>
      <c r="AD93" s="77"/>
      <c r="AE93" s="77"/>
      <c r="AF93" s="77" t="s">
        <v>208</v>
      </c>
    </row>
    <row r="94" spans="1:32" ht="15">
      <c r="A94" s="86" t="s">
        <v>5063</v>
      </c>
      <c r="B94" s="64" t="s">
        <v>5073</v>
      </c>
      <c r="C94" s="64" t="s">
        <v>60</v>
      </c>
      <c r="D94" s="111"/>
      <c r="E94" s="110"/>
      <c r="F94" s="112" t="s">
        <v>5063</v>
      </c>
      <c r="G94" s="113"/>
      <c r="H94" s="113"/>
      <c r="I94" s="114">
        <v>94</v>
      </c>
      <c r="J94" s="115"/>
      <c r="K94" s="48">
        <v>1</v>
      </c>
      <c r="L94" s="48">
        <v>1</v>
      </c>
      <c r="M94" s="48">
        <v>0</v>
      </c>
      <c r="N94" s="48">
        <v>1</v>
      </c>
      <c r="O94" s="48">
        <v>1</v>
      </c>
      <c r="P94" s="49" t="s">
        <v>4380</v>
      </c>
      <c r="Q94" s="49" t="s">
        <v>4380</v>
      </c>
      <c r="R94" s="48">
        <v>1</v>
      </c>
      <c r="S94" s="48">
        <v>1</v>
      </c>
      <c r="T94" s="48">
        <v>1</v>
      </c>
      <c r="U94" s="48">
        <v>1</v>
      </c>
      <c r="V94" s="48">
        <v>0</v>
      </c>
      <c r="W94" s="49">
        <v>0</v>
      </c>
      <c r="X94" s="49" t="s">
        <v>4380</v>
      </c>
      <c r="Y94" s="77" t="s">
        <v>965</v>
      </c>
      <c r="Z94" s="77" t="s">
        <v>1171</v>
      </c>
      <c r="AA94" s="77"/>
      <c r="AB94" s="83" t="s">
        <v>4506</v>
      </c>
      <c r="AC94" s="83" t="s">
        <v>4506</v>
      </c>
      <c r="AD94" s="77"/>
      <c r="AE94" s="77"/>
      <c r="AF94" s="77" t="s">
        <v>206</v>
      </c>
    </row>
    <row r="95" spans="1:32" ht="15">
      <c r="A95" s="86" t="s">
        <v>5064</v>
      </c>
      <c r="B95" s="64" t="s">
        <v>5074</v>
      </c>
      <c r="C95" s="64" t="s">
        <v>60</v>
      </c>
      <c r="D95" s="111"/>
      <c r="E95" s="110"/>
      <c r="F95" s="112" t="s">
        <v>5064</v>
      </c>
      <c r="G95" s="113"/>
      <c r="H95" s="113"/>
      <c r="I95" s="114">
        <v>95</v>
      </c>
      <c r="J95" s="115"/>
      <c r="K95" s="48">
        <v>1</v>
      </c>
      <c r="L95" s="48">
        <v>1</v>
      </c>
      <c r="M95" s="48">
        <v>0</v>
      </c>
      <c r="N95" s="48">
        <v>1</v>
      </c>
      <c r="O95" s="48">
        <v>1</v>
      </c>
      <c r="P95" s="49" t="s">
        <v>4380</v>
      </c>
      <c r="Q95" s="49" t="s">
        <v>4380</v>
      </c>
      <c r="R95" s="48">
        <v>1</v>
      </c>
      <c r="S95" s="48">
        <v>1</v>
      </c>
      <c r="T95" s="48">
        <v>1</v>
      </c>
      <c r="U95" s="48">
        <v>1</v>
      </c>
      <c r="V95" s="48">
        <v>0</v>
      </c>
      <c r="W95" s="49">
        <v>0</v>
      </c>
      <c r="X95" s="49" t="s">
        <v>4380</v>
      </c>
      <c r="Y95" s="77" t="s">
        <v>958</v>
      </c>
      <c r="Z95" s="77" t="s">
        <v>1169</v>
      </c>
      <c r="AA95" s="77"/>
      <c r="AB95" s="83" t="s">
        <v>4506</v>
      </c>
      <c r="AC95" s="83" t="s">
        <v>4506</v>
      </c>
      <c r="AD95" s="77"/>
      <c r="AE95" s="77"/>
      <c r="AF95" s="77" t="s">
        <v>197</v>
      </c>
    </row>
    <row r="96" spans="1:32" ht="15">
      <c r="A96" s="86" t="s">
        <v>5065</v>
      </c>
      <c r="B96" s="64" t="s">
        <v>5075</v>
      </c>
      <c r="C96" s="64" t="s">
        <v>60</v>
      </c>
      <c r="D96" s="111"/>
      <c r="E96" s="110"/>
      <c r="F96" s="112" t="s">
        <v>5065</v>
      </c>
      <c r="G96" s="113"/>
      <c r="H96" s="113"/>
      <c r="I96" s="114">
        <v>96</v>
      </c>
      <c r="J96" s="115"/>
      <c r="K96" s="48">
        <v>1</v>
      </c>
      <c r="L96" s="48">
        <v>1</v>
      </c>
      <c r="M96" s="48">
        <v>0</v>
      </c>
      <c r="N96" s="48">
        <v>1</v>
      </c>
      <c r="O96" s="48">
        <v>1</v>
      </c>
      <c r="P96" s="49" t="s">
        <v>4380</v>
      </c>
      <c r="Q96" s="49" t="s">
        <v>4380</v>
      </c>
      <c r="R96" s="48">
        <v>1</v>
      </c>
      <c r="S96" s="48">
        <v>1</v>
      </c>
      <c r="T96" s="48">
        <v>1</v>
      </c>
      <c r="U96" s="48">
        <v>1</v>
      </c>
      <c r="V96" s="48">
        <v>0</v>
      </c>
      <c r="W96" s="49">
        <v>0</v>
      </c>
      <c r="X96" s="49" t="s">
        <v>4380</v>
      </c>
      <c r="Y96" s="77" t="s">
        <v>955</v>
      </c>
      <c r="Z96" s="77" t="s">
        <v>1169</v>
      </c>
      <c r="AA96" s="77"/>
      <c r="AB96" s="83" t="s">
        <v>5153</v>
      </c>
      <c r="AC96" s="83" t="s">
        <v>4506</v>
      </c>
      <c r="AD96" s="77"/>
      <c r="AE96" s="77"/>
      <c r="AF96" s="77" t="s">
        <v>191</v>
      </c>
    </row>
  </sheetData>
  <dataValidations count="8">
    <dataValidation allowBlank="1" showInputMessage="1" promptTitle="Group Vertex Color" prompt="To select a color to use for all vertices in the group, right-click and select Select Color on the right-click menu." sqref="B3:B9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6">
      <formula1>ValidGroupShapes</formula1>
    </dataValidation>
    <dataValidation allowBlank="1" showInputMessage="1" showErrorMessage="1" promptTitle="Group Name" prompt="Enter the name of the group." sqref="A3:A9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6">
      <formula1>ValidBooleansDefaultFalse</formula1>
    </dataValidation>
    <dataValidation allowBlank="1" sqref="K3:K96"/>
    <dataValidation allowBlank="1" showInputMessage="1" showErrorMessage="1" promptTitle="Group Label" prompt="Enter an optional group label." errorTitle="Invalid Group Collapsed" error="You have entered an unrecognized &quot;group collapsed.&quot;  Try selecting from the drop-down list instead." sqref="F3:F9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5"/>
  <sheetViews>
    <sheetView workbookViewId="0" topLeftCell="A85">
      <selection activeCell="A2" sqref="A2"/>
    </sheetView>
  </sheetViews>
  <sheetFormatPr defaultColWidth="8.8515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143</v>
      </c>
      <c r="B1" s="11" t="s">
        <v>5</v>
      </c>
      <c r="C1" s="11" t="s">
        <v>146</v>
      </c>
    </row>
    <row r="2" spans="1:3" ht="15">
      <c r="A2" s="77" t="s">
        <v>4972</v>
      </c>
      <c r="B2" s="83" t="s">
        <v>516</v>
      </c>
      <c r="C2" s="77">
        <f>VLOOKUP(GroupVertices[[#This Row],[Vertex]],Vertices[],MATCH("ID",Vertices[[#Headers],[Vertex]:[Top Word Pairs in Tweet by Salience]],0),FALSE)</f>
        <v>436</v>
      </c>
    </row>
    <row r="3" spans="1:3" ht="15">
      <c r="A3" s="77" t="s">
        <v>4972</v>
      </c>
      <c r="B3" s="83" t="s">
        <v>515</v>
      </c>
      <c r="C3" s="77">
        <f>VLOOKUP(GroupVertices[[#This Row],[Vertex]],Vertices[],MATCH("ID",Vertices[[#Headers],[Vertex]:[Top Word Pairs in Tweet by Salience]],0),FALSE)</f>
        <v>44</v>
      </c>
    </row>
    <row r="4" spans="1:3" ht="15">
      <c r="A4" s="77" t="s">
        <v>4972</v>
      </c>
      <c r="B4" s="83" t="s">
        <v>551</v>
      </c>
      <c r="C4" s="77">
        <f>VLOOKUP(GroupVertices[[#This Row],[Vertex]],Vertices[],MATCH("ID",Vertices[[#Headers],[Vertex]:[Top Word Pairs in Tweet by Salience]],0),FALSE)</f>
        <v>93</v>
      </c>
    </row>
    <row r="5" spans="1:3" ht="15">
      <c r="A5" s="77" t="s">
        <v>4972</v>
      </c>
      <c r="B5" s="83" t="s">
        <v>544</v>
      </c>
      <c r="C5" s="77">
        <f>VLOOKUP(GroupVertices[[#This Row],[Vertex]],Vertices[],MATCH("ID",Vertices[[#Headers],[Vertex]:[Top Word Pairs in Tweet by Salience]],0),FALSE)</f>
        <v>76</v>
      </c>
    </row>
    <row r="6" spans="1:3" ht="15">
      <c r="A6" s="77" t="s">
        <v>4972</v>
      </c>
      <c r="B6" s="83" t="s">
        <v>527</v>
      </c>
      <c r="C6" s="77">
        <f>VLOOKUP(GroupVertices[[#This Row],[Vertex]],Vertices[],MATCH("ID",Vertices[[#Headers],[Vertex]:[Top Word Pairs in Tweet by Salience]],0),FALSE)</f>
        <v>20</v>
      </c>
    </row>
    <row r="7" spans="1:3" ht="15">
      <c r="A7" s="77" t="s">
        <v>4972</v>
      </c>
      <c r="B7" s="83" t="s">
        <v>513</v>
      </c>
      <c r="C7" s="77">
        <f>VLOOKUP(GroupVertices[[#This Row],[Vertex]],Vertices[],MATCH("ID",Vertices[[#Headers],[Vertex]:[Top Word Pairs in Tweet by Salience]],0),FALSE)</f>
        <v>433</v>
      </c>
    </row>
    <row r="8" spans="1:3" ht="15">
      <c r="A8" s="77" t="s">
        <v>4972</v>
      </c>
      <c r="B8" s="83" t="s">
        <v>512</v>
      </c>
      <c r="C8" s="77">
        <f>VLOOKUP(GroupVertices[[#This Row],[Vertex]],Vertices[],MATCH("ID",Vertices[[#Headers],[Vertex]:[Top Word Pairs in Tweet by Salience]],0),FALSE)</f>
        <v>137</v>
      </c>
    </row>
    <row r="9" spans="1:3" ht="15">
      <c r="A9" s="77" t="s">
        <v>4972</v>
      </c>
      <c r="B9" s="83" t="s">
        <v>509</v>
      </c>
      <c r="C9" s="77">
        <f>VLOOKUP(GroupVertices[[#This Row],[Vertex]],Vertices[],MATCH("ID",Vertices[[#Headers],[Vertex]:[Top Word Pairs in Tweet by Salience]],0),FALSE)</f>
        <v>430</v>
      </c>
    </row>
    <row r="10" spans="1:3" ht="15">
      <c r="A10" s="77" t="s">
        <v>4972</v>
      </c>
      <c r="B10" s="83" t="s">
        <v>508</v>
      </c>
      <c r="C10" s="77">
        <f>VLOOKUP(GroupVertices[[#This Row],[Vertex]],Vertices[],MATCH("ID",Vertices[[#Headers],[Vertex]:[Top Word Pairs in Tweet by Salience]],0),FALSE)</f>
        <v>429</v>
      </c>
    </row>
    <row r="11" spans="1:3" ht="15">
      <c r="A11" s="77" t="s">
        <v>4972</v>
      </c>
      <c r="B11" s="83" t="s">
        <v>507</v>
      </c>
      <c r="C11" s="77">
        <f>VLOOKUP(GroupVertices[[#This Row],[Vertex]],Vertices[],MATCH("ID",Vertices[[#Headers],[Vertex]:[Top Word Pairs in Tweet by Salience]],0),FALSE)</f>
        <v>428</v>
      </c>
    </row>
    <row r="12" spans="1:3" ht="15">
      <c r="A12" s="77" t="s">
        <v>4972</v>
      </c>
      <c r="B12" s="83" t="s">
        <v>572</v>
      </c>
      <c r="C12" s="77">
        <f>VLOOKUP(GroupVertices[[#This Row],[Vertex]],Vertices[],MATCH("ID",Vertices[[#Headers],[Vertex]:[Top Word Pairs in Tweet by Salience]],0),FALSE)</f>
        <v>237</v>
      </c>
    </row>
    <row r="13" spans="1:3" ht="15">
      <c r="A13" s="77" t="s">
        <v>4972</v>
      </c>
      <c r="B13" s="83" t="s">
        <v>503</v>
      </c>
      <c r="C13" s="77">
        <f>VLOOKUP(GroupVertices[[#This Row],[Vertex]],Vertices[],MATCH("ID",Vertices[[#Headers],[Vertex]:[Top Word Pairs in Tweet by Salience]],0),FALSE)</f>
        <v>427</v>
      </c>
    </row>
    <row r="14" spans="1:3" ht="15">
      <c r="A14" s="77" t="s">
        <v>4972</v>
      </c>
      <c r="B14" s="83" t="s">
        <v>504</v>
      </c>
      <c r="C14" s="77">
        <f>VLOOKUP(GroupVertices[[#This Row],[Vertex]],Vertices[],MATCH("ID",Vertices[[#Headers],[Vertex]:[Top Word Pairs in Tweet by Salience]],0),FALSE)</f>
        <v>217</v>
      </c>
    </row>
    <row r="15" spans="1:3" ht="15">
      <c r="A15" s="77" t="s">
        <v>4972</v>
      </c>
      <c r="B15" s="83" t="s">
        <v>505</v>
      </c>
      <c r="C15" s="77">
        <f>VLOOKUP(GroupVertices[[#This Row],[Vertex]],Vertices[],MATCH("ID",Vertices[[#Headers],[Vertex]:[Top Word Pairs in Tweet by Salience]],0),FALSE)</f>
        <v>216</v>
      </c>
    </row>
    <row r="16" spans="1:3" ht="15">
      <c r="A16" s="77" t="s">
        <v>4972</v>
      </c>
      <c r="B16" s="83" t="s">
        <v>502</v>
      </c>
      <c r="C16" s="77">
        <f>VLOOKUP(GroupVertices[[#This Row],[Vertex]],Vertices[],MATCH("ID",Vertices[[#Headers],[Vertex]:[Top Word Pairs in Tweet by Salience]],0),FALSE)</f>
        <v>121</v>
      </c>
    </row>
    <row r="17" spans="1:3" ht="15">
      <c r="A17" s="77" t="s">
        <v>4972</v>
      </c>
      <c r="B17" s="83" t="s">
        <v>501</v>
      </c>
      <c r="C17" s="77">
        <f>VLOOKUP(GroupVertices[[#This Row],[Vertex]],Vertices[],MATCH("ID",Vertices[[#Headers],[Vertex]:[Top Word Pairs in Tweet by Salience]],0),FALSE)</f>
        <v>426</v>
      </c>
    </row>
    <row r="18" spans="1:3" ht="15">
      <c r="A18" s="77" t="s">
        <v>4972</v>
      </c>
      <c r="B18" s="83" t="s">
        <v>436</v>
      </c>
      <c r="C18" s="77">
        <f>VLOOKUP(GroupVertices[[#This Row],[Vertex]],Vertices[],MATCH("ID",Vertices[[#Headers],[Vertex]:[Top Word Pairs in Tweet by Salience]],0),FALSE)</f>
        <v>347</v>
      </c>
    </row>
    <row r="19" spans="1:3" ht="15">
      <c r="A19" s="77" t="s">
        <v>4972</v>
      </c>
      <c r="B19" s="83" t="s">
        <v>424</v>
      </c>
      <c r="C19" s="77">
        <f>VLOOKUP(GroupVertices[[#This Row],[Vertex]],Vertices[],MATCH("ID",Vertices[[#Headers],[Vertex]:[Top Word Pairs in Tweet by Salience]],0),FALSE)</f>
        <v>326</v>
      </c>
    </row>
    <row r="20" spans="1:3" ht="15">
      <c r="A20" s="77" t="s">
        <v>4972</v>
      </c>
      <c r="B20" s="83" t="s">
        <v>423</v>
      </c>
      <c r="C20" s="77">
        <f>VLOOKUP(GroupVertices[[#This Row],[Vertex]],Vertices[],MATCH("ID",Vertices[[#Headers],[Vertex]:[Top Word Pairs in Tweet by Salience]],0),FALSE)</f>
        <v>324</v>
      </c>
    </row>
    <row r="21" spans="1:3" ht="15">
      <c r="A21" s="77" t="s">
        <v>4972</v>
      </c>
      <c r="B21" s="83" t="s">
        <v>590</v>
      </c>
      <c r="C21" s="77">
        <f>VLOOKUP(GroupVertices[[#This Row],[Vertex]],Vertices[],MATCH("ID",Vertices[[#Headers],[Vertex]:[Top Word Pairs in Tweet by Salience]],0),FALSE)</f>
        <v>325</v>
      </c>
    </row>
    <row r="22" spans="1:3" ht="15">
      <c r="A22" s="77" t="s">
        <v>4972</v>
      </c>
      <c r="B22" s="83" t="s">
        <v>352</v>
      </c>
      <c r="C22" s="77">
        <f>VLOOKUP(GroupVertices[[#This Row],[Vertex]],Vertices[],MATCH("ID",Vertices[[#Headers],[Vertex]:[Top Word Pairs in Tweet by Salience]],0),FALSE)</f>
        <v>234</v>
      </c>
    </row>
    <row r="23" spans="1:3" ht="15">
      <c r="A23" s="77" t="s">
        <v>4972</v>
      </c>
      <c r="B23" s="83" t="s">
        <v>570</v>
      </c>
      <c r="C23" s="77">
        <f>VLOOKUP(GroupVertices[[#This Row],[Vertex]],Vertices[],MATCH("ID",Vertices[[#Headers],[Vertex]:[Top Word Pairs in Tweet by Salience]],0),FALSE)</f>
        <v>235</v>
      </c>
    </row>
    <row r="24" spans="1:3" ht="15">
      <c r="A24" s="77" t="s">
        <v>4972</v>
      </c>
      <c r="B24" s="83" t="s">
        <v>350</v>
      </c>
      <c r="C24" s="77">
        <f>VLOOKUP(GroupVertices[[#This Row],[Vertex]],Vertices[],MATCH("ID",Vertices[[#Headers],[Vertex]:[Top Word Pairs in Tweet by Salience]],0),FALSE)</f>
        <v>232</v>
      </c>
    </row>
    <row r="25" spans="1:3" ht="15">
      <c r="A25" s="77" t="s">
        <v>4972</v>
      </c>
      <c r="B25" s="83" t="s">
        <v>344</v>
      </c>
      <c r="C25" s="77">
        <f>VLOOKUP(GroupVertices[[#This Row],[Vertex]],Vertices[],MATCH("ID",Vertices[[#Headers],[Vertex]:[Top Word Pairs in Tweet by Salience]],0),FALSE)</f>
        <v>215</v>
      </c>
    </row>
    <row r="26" spans="1:3" ht="15">
      <c r="A26" s="77" t="s">
        <v>4972</v>
      </c>
      <c r="B26" s="83" t="s">
        <v>331</v>
      </c>
      <c r="C26" s="77">
        <f>VLOOKUP(GroupVertices[[#This Row],[Vertex]],Vertices[],MATCH("ID",Vertices[[#Headers],[Vertex]:[Top Word Pairs in Tweet by Salience]],0),FALSE)</f>
        <v>199</v>
      </c>
    </row>
    <row r="27" spans="1:3" ht="15">
      <c r="A27" s="77" t="s">
        <v>4972</v>
      </c>
      <c r="B27" s="83" t="s">
        <v>329</v>
      </c>
      <c r="C27" s="77">
        <f>VLOOKUP(GroupVertices[[#This Row],[Vertex]],Vertices[],MATCH("ID",Vertices[[#Headers],[Vertex]:[Top Word Pairs in Tweet by Salience]],0),FALSE)</f>
        <v>197</v>
      </c>
    </row>
    <row r="28" spans="1:3" ht="15">
      <c r="A28" s="77" t="s">
        <v>4972</v>
      </c>
      <c r="B28" s="83" t="s">
        <v>327</v>
      </c>
      <c r="C28" s="77">
        <f>VLOOKUP(GroupVertices[[#This Row],[Vertex]],Vertices[],MATCH("ID",Vertices[[#Headers],[Vertex]:[Top Word Pairs in Tweet by Salience]],0),FALSE)</f>
        <v>194</v>
      </c>
    </row>
    <row r="29" spans="1:3" ht="15">
      <c r="A29" s="77" t="s">
        <v>4972</v>
      </c>
      <c r="B29" s="83" t="s">
        <v>323</v>
      </c>
      <c r="C29" s="77">
        <f>VLOOKUP(GroupVertices[[#This Row],[Vertex]],Vertices[],MATCH("ID",Vertices[[#Headers],[Vertex]:[Top Word Pairs in Tweet by Salience]],0),FALSE)</f>
        <v>190</v>
      </c>
    </row>
    <row r="30" spans="1:3" ht="15">
      <c r="A30" s="77" t="s">
        <v>4972</v>
      </c>
      <c r="B30" s="83" t="s">
        <v>321</v>
      </c>
      <c r="C30" s="77">
        <f>VLOOKUP(GroupVertices[[#This Row],[Vertex]],Vertices[],MATCH("ID",Vertices[[#Headers],[Vertex]:[Top Word Pairs in Tweet by Salience]],0),FALSE)</f>
        <v>187</v>
      </c>
    </row>
    <row r="31" spans="1:3" ht="15">
      <c r="A31" s="77" t="s">
        <v>4972</v>
      </c>
      <c r="B31" s="83" t="s">
        <v>320</v>
      </c>
      <c r="C31" s="77">
        <f>VLOOKUP(GroupVertices[[#This Row],[Vertex]],Vertices[],MATCH("ID",Vertices[[#Headers],[Vertex]:[Top Word Pairs in Tweet by Salience]],0),FALSE)</f>
        <v>186</v>
      </c>
    </row>
    <row r="32" spans="1:3" ht="15">
      <c r="A32" s="77" t="s">
        <v>4972</v>
      </c>
      <c r="B32" s="83" t="s">
        <v>319</v>
      </c>
      <c r="C32" s="77">
        <f>VLOOKUP(GroupVertices[[#This Row],[Vertex]],Vertices[],MATCH("ID",Vertices[[#Headers],[Vertex]:[Top Word Pairs in Tweet by Salience]],0),FALSE)</f>
        <v>185</v>
      </c>
    </row>
    <row r="33" spans="1:3" ht="15">
      <c r="A33" s="77" t="s">
        <v>4972</v>
      </c>
      <c r="B33" s="83" t="s">
        <v>317</v>
      </c>
      <c r="C33" s="77">
        <f>VLOOKUP(GroupVertices[[#This Row],[Vertex]],Vertices[],MATCH("ID",Vertices[[#Headers],[Vertex]:[Top Word Pairs in Tweet by Salience]],0),FALSE)</f>
        <v>183</v>
      </c>
    </row>
    <row r="34" spans="1:3" ht="15">
      <c r="A34" s="77" t="s">
        <v>4972</v>
      </c>
      <c r="B34" s="83" t="s">
        <v>316</v>
      </c>
      <c r="C34" s="77">
        <f>VLOOKUP(GroupVertices[[#This Row],[Vertex]],Vertices[],MATCH("ID",Vertices[[#Headers],[Vertex]:[Top Word Pairs in Tweet by Salience]],0),FALSE)</f>
        <v>182</v>
      </c>
    </row>
    <row r="35" spans="1:3" ht="15">
      <c r="A35" s="77" t="s">
        <v>4972</v>
      </c>
      <c r="B35" s="83" t="s">
        <v>315</v>
      </c>
      <c r="C35" s="77">
        <f>VLOOKUP(GroupVertices[[#This Row],[Vertex]],Vertices[],MATCH("ID",Vertices[[#Headers],[Vertex]:[Top Word Pairs in Tweet by Salience]],0),FALSE)</f>
        <v>180</v>
      </c>
    </row>
    <row r="36" spans="1:3" ht="15">
      <c r="A36" s="77" t="s">
        <v>4972</v>
      </c>
      <c r="B36" s="83" t="s">
        <v>559</v>
      </c>
      <c r="C36" s="77">
        <f>VLOOKUP(GroupVertices[[#This Row],[Vertex]],Vertices[],MATCH("ID",Vertices[[#Headers],[Vertex]:[Top Word Pairs in Tweet by Salience]],0),FALSE)</f>
        <v>181</v>
      </c>
    </row>
    <row r="37" spans="1:3" ht="15">
      <c r="A37" s="77" t="s">
        <v>4972</v>
      </c>
      <c r="B37" s="83" t="s">
        <v>313</v>
      </c>
      <c r="C37" s="77">
        <f>VLOOKUP(GroupVertices[[#This Row],[Vertex]],Vertices[],MATCH("ID",Vertices[[#Headers],[Vertex]:[Top Word Pairs in Tweet by Salience]],0),FALSE)</f>
        <v>178</v>
      </c>
    </row>
    <row r="38" spans="1:3" ht="15">
      <c r="A38" s="77" t="s">
        <v>4972</v>
      </c>
      <c r="B38" s="83" t="s">
        <v>311</v>
      </c>
      <c r="C38" s="77">
        <f>VLOOKUP(GroupVertices[[#This Row],[Vertex]],Vertices[],MATCH("ID",Vertices[[#Headers],[Vertex]:[Top Word Pairs in Tweet by Salience]],0),FALSE)</f>
        <v>176</v>
      </c>
    </row>
    <row r="39" spans="1:3" ht="15">
      <c r="A39" s="77" t="s">
        <v>4972</v>
      </c>
      <c r="B39" s="83" t="s">
        <v>310</v>
      </c>
      <c r="C39" s="77">
        <f>VLOOKUP(GroupVertices[[#This Row],[Vertex]],Vertices[],MATCH("ID",Vertices[[#Headers],[Vertex]:[Top Word Pairs in Tweet by Salience]],0),FALSE)</f>
        <v>175</v>
      </c>
    </row>
    <row r="40" spans="1:3" ht="15">
      <c r="A40" s="77" t="s">
        <v>4972</v>
      </c>
      <c r="B40" s="83" t="s">
        <v>309</v>
      </c>
      <c r="C40" s="77">
        <f>VLOOKUP(GroupVertices[[#This Row],[Vertex]],Vertices[],MATCH("ID",Vertices[[#Headers],[Vertex]:[Top Word Pairs in Tweet by Salience]],0),FALSE)</f>
        <v>174</v>
      </c>
    </row>
    <row r="41" spans="1:3" ht="15">
      <c r="A41" s="77" t="s">
        <v>4972</v>
      </c>
      <c r="B41" s="83" t="s">
        <v>308</v>
      </c>
      <c r="C41" s="77">
        <f>VLOOKUP(GroupVertices[[#This Row],[Vertex]],Vertices[],MATCH("ID",Vertices[[#Headers],[Vertex]:[Top Word Pairs in Tweet by Salience]],0),FALSE)</f>
        <v>173</v>
      </c>
    </row>
    <row r="42" spans="1:3" ht="15">
      <c r="A42" s="77" t="s">
        <v>4972</v>
      </c>
      <c r="B42" s="83" t="s">
        <v>307</v>
      </c>
      <c r="C42" s="77">
        <f>VLOOKUP(GroupVertices[[#This Row],[Vertex]],Vertices[],MATCH("ID",Vertices[[#Headers],[Vertex]:[Top Word Pairs in Tweet by Salience]],0),FALSE)</f>
        <v>172</v>
      </c>
    </row>
    <row r="43" spans="1:3" ht="15">
      <c r="A43" s="77" t="s">
        <v>4972</v>
      </c>
      <c r="B43" s="83" t="s">
        <v>306</v>
      </c>
      <c r="C43" s="77">
        <f>VLOOKUP(GroupVertices[[#This Row],[Vertex]],Vertices[],MATCH("ID",Vertices[[#Headers],[Vertex]:[Top Word Pairs in Tweet by Salience]],0),FALSE)</f>
        <v>171</v>
      </c>
    </row>
    <row r="44" spans="1:3" ht="15">
      <c r="A44" s="77" t="s">
        <v>4972</v>
      </c>
      <c r="B44" s="83" t="s">
        <v>304</v>
      </c>
      <c r="C44" s="77">
        <f>VLOOKUP(GroupVertices[[#This Row],[Vertex]],Vertices[],MATCH("ID",Vertices[[#Headers],[Vertex]:[Top Word Pairs in Tweet by Salience]],0),FALSE)</f>
        <v>169</v>
      </c>
    </row>
    <row r="45" spans="1:3" ht="15">
      <c r="A45" s="77" t="s">
        <v>4972</v>
      </c>
      <c r="B45" s="83" t="s">
        <v>298</v>
      </c>
      <c r="C45" s="77">
        <f>VLOOKUP(GroupVertices[[#This Row],[Vertex]],Vertices[],MATCH("ID",Vertices[[#Headers],[Vertex]:[Top Word Pairs in Tweet by Salience]],0),FALSE)</f>
        <v>163</v>
      </c>
    </row>
    <row r="46" spans="1:3" ht="15">
      <c r="A46" s="77" t="s">
        <v>4972</v>
      </c>
      <c r="B46" s="83" t="s">
        <v>297</v>
      </c>
      <c r="C46" s="77">
        <f>VLOOKUP(GroupVertices[[#This Row],[Vertex]],Vertices[],MATCH("ID",Vertices[[#Headers],[Vertex]:[Top Word Pairs in Tweet by Salience]],0),FALSE)</f>
        <v>162</v>
      </c>
    </row>
    <row r="47" spans="1:3" ht="15">
      <c r="A47" s="77" t="s">
        <v>4972</v>
      </c>
      <c r="B47" s="83" t="s">
        <v>296</v>
      </c>
      <c r="C47" s="77">
        <f>VLOOKUP(GroupVertices[[#This Row],[Vertex]],Vertices[],MATCH("ID",Vertices[[#Headers],[Vertex]:[Top Word Pairs in Tweet by Salience]],0),FALSE)</f>
        <v>161</v>
      </c>
    </row>
    <row r="48" spans="1:3" ht="15">
      <c r="A48" s="77" t="s">
        <v>4972</v>
      </c>
      <c r="B48" s="83" t="s">
        <v>292</v>
      </c>
      <c r="C48" s="77">
        <f>VLOOKUP(GroupVertices[[#This Row],[Vertex]],Vertices[],MATCH("ID",Vertices[[#Headers],[Vertex]:[Top Word Pairs in Tweet by Salience]],0),FALSE)</f>
        <v>156</v>
      </c>
    </row>
    <row r="49" spans="1:3" ht="15">
      <c r="A49" s="77" t="s">
        <v>4972</v>
      </c>
      <c r="B49" s="83" t="s">
        <v>289</v>
      </c>
      <c r="C49" s="77">
        <f>VLOOKUP(GroupVertices[[#This Row],[Vertex]],Vertices[],MATCH("ID",Vertices[[#Headers],[Vertex]:[Top Word Pairs in Tweet by Salience]],0),FALSE)</f>
        <v>153</v>
      </c>
    </row>
    <row r="50" spans="1:3" ht="15">
      <c r="A50" s="77" t="s">
        <v>4972</v>
      </c>
      <c r="B50" s="83" t="s">
        <v>286</v>
      </c>
      <c r="C50" s="77">
        <f>VLOOKUP(GroupVertices[[#This Row],[Vertex]],Vertices[],MATCH("ID",Vertices[[#Headers],[Vertex]:[Top Word Pairs in Tweet by Salience]],0),FALSE)</f>
        <v>150</v>
      </c>
    </row>
    <row r="51" spans="1:3" ht="15">
      <c r="A51" s="77" t="s">
        <v>4972</v>
      </c>
      <c r="B51" s="83" t="s">
        <v>279</v>
      </c>
      <c r="C51" s="77">
        <f>VLOOKUP(GroupVertices[[#This Row],[Vertex]],Vertices[],MATCH("ID",Vertices[[#Headers],[Vertex]:[Top Word Pairs in Tweet by Salience]],0),FALSE)</f>
        <v>143</v>
      </c>
    </row>
    <row r="52" spans="1:3" ht="15">
      <c r="A52" s="77" t="s">
        <v>4972</v>
      </c>
      <c r="B52" s="83" t="s">
        <v>275</v>
      </c>
      <c r="C52" s="77">
        <f>VLOOKUP(GroupVertices[[#This Row],[Vertex]],Vertices[],MATCH("ID",Vertices[[#Headers],[Vertex]:[Top Word Pairs in Tweet by Salience]],0),FALSE)</f>
        <v>138</v>
      </c>
    </row>
    <row r="53" spans="1:3" ht="15">
      <c r="A53" s="77" t="s">
        <v>4972</v>
      </c>
      <c r="B53" s="83" t="s">
        <v>274</v>
      </c>
      <c r="C53" s="77">
        <f>VLOOKUP(GroupVertices[[#This Row],[Vertex]],Vertices[],MATCH("ID",Vertices[[#Headers],[Vertex]:[Top Word Pairs in Tweet by Salience]],0),FALSE)</f>
        <v>136</v>
      </c>
    </row>
    <row r="54" spans="1:3" ht="15">
      <c r="A54" s="77" t="s">
        <v>4972</v>
      </c>
      <c r="B54" s="83" t="s">
        <v>268</v>
      </c>
      <c r="C54" s="77">
        <f>VLOOKUP(GroupVertices[[#This Row],[Vertex]],Vertices[],MATCH("ID",Vertices[[#Headers],[Vertex]:[Top Word Pairs in Tweet by Salience]],0),FALSE)</f>
        <v>126</v>
      </c>
    </row>
    <row r="55" spans="1:3" ht="15">
      <c r="A55" s="77" t="s">
        <v>4972</v>
      </c>
      <c r="B55" s="83" t="s">
        <v>266</v>
      </c>
      <c r="C55" s="77">
        <f>VLOOKUP(GroupVertices[[#This Row],[Vertex]],Vertices[],MATCH("ID",Vertices[[#Headers],[Vertex]:[Top Word Pairs in Tweet by Salience]],0),FALSE)</f>
        <v>124</v>
      </c>
    </row>
    <row r="56" spans="1:3" ht="15">
      <c r="A56" s="77" t="s">
        <v>4972</v>
      </c>
      <c r="B56" s="83" t="s">
        <v>247</v>
      </c>
      <c r="C56" s="77">
        <f>VLOOKUP(GroupVertices[[#This Row],[Vertex]],Vertices[],MATCH("ID",Vertices[[#Headers],[Vertex]:[Top Word Pairs in Tweet by Salience]],0),FALSE)</f>
        <v>101</v>
      </c>
    </row>
    <row r="57" spans="1:3" ht="15">
      <c r="A57" s="77" t="s">
        <v>4972</v>
      </c>
      <c r="B57" s="83" t="s">
        <v>232</v>
      </c>
      <c r="C57" s="77">
        <f>VLOOKUP(GroupVertices[[#This Row],[Vertex]],Vertices[],MATCH("ID",Vertices[[#Headers],[Vertex]:[Top Word Pairs in Tweet by Salience]],0),FALSE)</f>
        <v>77</v>
      </c>
    </row>
    <row r="58" spans="1:3" ht="15">
      <c r="A58" s="77" t="s">
        <v>4972</v>
      </c>
      <c r="B58" s="83" t="s">
        <v>231</v>
      </c>
      <c r="C58" s="77">
        <f>VLOOKUP(GroupVertices[[#This Row],[Vertex]],Vertices[],MATCH("ID",Vertices[[#Headers],[Vertex]:[Top Word Pairs in Tweet by Salience]],0),FALSE)</f>
        <v>75</v>
      </c>
    </row>
    <row r="59" spans="1:3" ht="15">
      <c r="A59" s="77" t="s">
        <v>4972</v>
      </c>
      <c r="B59" s="83" t="s">
        <v>201</v>
      </c>
      <c r="C59" s="77">
        <f>VLOOKUP(GroupVertices[[#This Row],[Vertex]],Vertices[],MATCH("ID",Vertices[[#Headers],[Vertex]:[Top Word Pairs in Tweet by Salience]],0),FALSE)</f>
        <v>33</v>
      </c>
    </row>
    <row r="60" spans="1:3" ht="15">
      <c r="A60" s="77" t="s">
        <v>4972</v>
      </c>
      <c r="B60" s="83" t="s">
        <v>200</v>
      </c>
      <c r="C60" s="77">
        <f>VLOOKUP(GroupVertices[[#This Row],[Vertex]],Vertices[],MATCH("ID",Vertices[[#Headers],[Vertex]:[Top Word Pairs in Tweet by Salience]],0),FALSE)</f>
        <v>32</v>
      </c>
    </row>
    <row r="61" spans="1:3" ht="15">
      <c r="A61" s="77" t="s">
        <v>4973</v>
      </c>
      <c r="B61" s="83" t="s">
        <v>493</v>
      </c>
      <c r="C61" s="77">
        <f>VLOOKUP(GroupVertices[[#This Row],[Vertex]],Vertices[],MATCH("ID",Vertices[[#Headers],[Vertex]:[Top Word Pairs in Tweet by Salience]],0),FALSE)</f>
        <v>415</v>
      </c>
    </row>
    <row r="62" spans="1:3" ht="15">
      <c r="A62" s="77" t="s">
        <v>4973</v>
      </c>
      <c r="B62" s="83" t="s">
        <v>488</v>
      </c>
      <c r="C62" s="77">
        <f>VLOOKUP(GroupVertices[[#This Row],[Vertex]],Vertices[],MATCH("ID",Vertices[[#Headers],[Vertex]:[Top Word Pairs in Tweet by Salience]],0),FALSE)</f>
        <v>9</v>
      </c>
    </row>
    <row r="63" spans="1:3" ht="15">
      <c r="A63" s="77" t="s">
        <v>4973</v>
      </c>
      <c r="B63" s="83" t="s">
        <v>476</v>
      </c>
      <c r="C63" s="77">
        <f>VLOOKUP(GroupVertices[[#This Row],[Vertex]],Vertices[],MATCH("ID",Vertices[[#Headers],[Vertex]:[Top Word Pairs in Tweet by Salience]],0),FALSE)</f>
        <v>400</v>
      </c>
    </row>
    <row r="64" spans="1:3" ht="15">
      <c r="A64" s="77" t="s">
        <v>4973</v>
      </c>
      <c r="B64" s="83" t="s">
        <v>448</v>
      </c>
      <c r="C64" s="77">
        <f>VLOOKUP(GroupVertices[[#This Row],[Vertex]],Vertices[],MATCH("ID",Vertices[[#Headers],[Vertex]:[Top Word Pairs in Tweet by Salience]],0),FALSE)</f>
        <v>363</v>
      </c>
    </row>
    <row r="65" spans="1:3" ht="15">
      <c r="A65" s="77" t="s">
        <v>4973</v>
      </c>
      <c r="B65" s="83" t="s">
        <v>491</v>
      </c>
      <c r="C65" s="77">
        <f>VLOOKUP(GroupVertices[[#This Row],[Vertex]],Vertices[],MATCH("ID",Vertices[[#Headers],[Vertex]:[Top Word Pairs in Tweet by Salience]],0),FALSE)</f>
        <v>329</v>
      </c>
    </row>
    <row r="66" spans="1:3" ht="15">
      <c r="A66" s="77" t="s">
        <v>4973</v>
      </c>
      <c r="B66" s="83" t="s">
        <v>447</v>
      </c>
      <c r="C66" s="77">
        <f>VLOOKUP(GroupVertices[[#This Row],[Vertex]],Vertices[],MATCH("ID",Vertices[[#Headers],[Vertex]:[Top Word Pairs in Tweet by Salience]],0),FALSE)</f>
        <v>362</v>
      </c>
    </row>
    <row r="67" spans="1:3" ht="15">
      <c r="A67" s="77" t="s">
        <v>4973</v>
      </c>
      <c r="B67" s="83" t="s">
        <v>433</v>
      </c>
      <c r="C67" s="77">
        <f>VLOOKUP(GroupVertices[[#This Row],[Vertex]],Vertices[],MATCH("ID",Vertices[[#Headers],[Vertex]:[Top Word Pairs in Tweet by Salience]],0),FALSE)</f>
        <v>335</v>
      </c>
    </row>
    <row r="68" spans="1:3" ht="15">
      <c r="A68" s="77" t="s">
        <v>4973</v>
      </c>
      <c r="B68" s="83" t="s">
        <v>535</v>
      </c>
      <c r="C68" s="77">
        <f>VLOOKUP(GroupVertices[[#This Row],[Vertex]],Vertices[],MATCH("ID",Vertices[[#Headers],[Vertex]:[Top Word Pairs in Tweet by Salience]],0),FALSE)</f>
        <v>40</v>
      </c>
    </row>
    <row r="69" spans="1:3" ht="15">
      <c r="A69" s="77" t="s">
        <v>4973</v>
      </c>
      <c r="B69" s="83" t="s">
        <v>432</v>
      </c>
      <c r="C69" s="77">
        <f>VLOOKUP(GroupVertices[[#This Row],[Vertex]],Vertices[],MATCH("ID",Vertices[[#Headers],[Vertex]:[Top Word Pairs in Tweet by Salience]],0),FALSE)</f>
        <v>113</v>
      </c>
    </row>
    <row r="70" spans="1:3" ht="15">
      <c r="A70" s="77" t="s">
        <v>4973</v>
      </c>
      <c r="B70" s="83" t="s">
        <v>431</v>
      </c>
      <c r="C70" s="77">
        <f>VLOOKUP(GroupVertices[[#This Row],[Vertex]],Vertices[],MATCH("ID",Vertices[[#Headers],[Vertex]:[Top Word Pairs in Tweet by Salience]],0),FALSE)</f>
        <v>334</v>
      </c>
    </row>
    <row r="71" spans="1:3" ht="15">
      <c r="A71" s="77" t="s">
        <v>4973</v>
      </c>
      <c r="B71" s="83" t="s">
        <v>430</v>
      </c>
      <c r="C71" s="77">
        <f>VLOOKUP(GroupVertices[[#This Row],[Vertex]],Vertices[],MATCH("ID",Vertices[[#Headers],[Vertex]:[Top Word Pairs in Tweet by Salience]],0),FALSE)</f>
        <v>333</v>
      </c>
    </row>
    <row r="72" spans="1:3" ht="15">
      <c r="A72" s="77" t="s">
        <v>4973</v>
      </c>
      <c r="B72" s="83" t="s">
        <v>428</v>
      </c>
      <c r="C72" s="77">
        <f>VLOOKUP(GroupVertices[[#This Row],[Vertex]],Vertices[],MATCH("ID",Vertices[[#Headers],[Vertex]:[Top Word Pairs in Tweet by Salience]],0),FALSE)</f>
        <v>331</v>
      </c>
    </row>
    <row r="73" spans="1:3" ht="15">
      <c r="A73" s="77" t="s">
        <v>4973</v>
      </c>
      <c r="B73" s="83" t="s">
        <v>427</v>
      </c>
      <c r="C73" s="77">
        <f>VLOOKUP(GroupVertices[[#This Row],[Vertex]],Vertices[],MATCH("ID",Vertices[[#Headers],[Vertex]:[Top Word Pairs in Tweet by Salience]],0),FALSE)</f>
        <v>330</v>
      </c>
    </row>
    <row r="74" spans="1:3" ht="15">
      <c r="A74" s="77" t="s">
        <v>4973</v>
      </c>
      <c r="B74" s="83" t="s">
        <v>490</v>
      </c>
      <c r="C74" s="77">
        <f>VLOOKUP(GroupVertices[[#This Row],[Vertex]],Vertices[],MATCH("ID",Vertices[[#Headers],[Vertex]:[Top Word Pairs in Tweet by Salience]],0),FALSE)</f>
        <v>210</v>
      </c>
    </row>
    <row r="75" spans="1:3" ht="15">
      <c r="A75" s="77" t="s">
        <v>4973</v>
      </c>
      <c r="B75" s="83" t="s">
        <v>489</v>
      </c>
      <c r="C75" s="77">
        <f>VLOOKUP(GroupVertices[[#This Row],[Vertex]],Vertices[],MATCH("ID",Vertices[[#Headers],[Vertex]:[Top Word Pairs in Tweet by Salience]],0),FALSE)</f>
        <v>249</v>
      </c>
    </row>
    <row r="76" spans="1:3" ht="15">
      <c r="A76" s="77" t="s">
        <v>4973</v>
      </c>
      <c r="B76" s="83" t="s">
        <v>474</v>
      </c>
      <c r="C76" s="77">
        <f>VLOOKUP(GroupVertices[[#This Row],[Vertex]],Vertices[],MATCH("ID",Vertices[[#Headers],[Vertex]:[Top Word Pairs in Tweet by Salience]],0),FALSE)</f>
        <v>250</v>
      </c>
    </row>
    <row r="77" spans="1:3" ht="15">
      <c r="A77" s="77" t="s">
        <v>4973</v>
      </c>
      <c r="B77" s="83" t="s">
        <v>426</v>
      </c>
      <c r="C77" s="77">
        <f>VLOOKUP(GroupVertices[[#This Row],[Vertex]],Vertices[],MATCH("ID",Vertices[[#Headers],[Vertex]:[Top Word Pairs in Tweet by Salience]],0),FALSE)</f>
        <v>328</v>
      </c>
    </row>
    <row r="78" spans="1:3" ht="15">
      <c r="A78" s="77" t="s">
        <v>4973</v>
      </c>
      <c r="B78" s="83" t="s">
        <v>397</v>
      </c>
      <c r="C78" s="77">
        <f>VLOOKUP(GroupVertices[[#This Row],[Vertex]],Vertices[],MATCH("ID",Vertices[[#Headers],[Vertex]:[Top Word Pairs in Tweet by Salience]],0),FALSE)</f>
        <v>289</v>
      </c>
    </row>
    <row r="79" spans="1:3" ht="15">
      <c r="A79" s="77" t="s">
        <v>4973</v>
      </c>
      <c r="B79" s="83" t="s">
        <v>391</v>
      </c>
      <c r="C79" s="77">
        <f>VLOOKUP(GroupVertices[[#This Row],[Vertex]],Vertices[],MATCH("ID",Vertices[[#Headers],[Vertex]:[Top Word Pairs in Tweet by Salience]],0),FALSE)</f>
        <v>283</v>
      </c>
    </row>
    <row r="80" spans="1:3" ht="15">
      <c r="A80" s="77" t="s">
        <v>4973</v>
      </c>
      <c r="B80" s="83" t="s">
        <v>374</v>
      </c>
      <c r="C80" s="77">
        <f>VLOOKUP(GroupVertices[[#This Row],[Vertex]],Vertices[],MATCH("ID",Vertices[[#Headers],[Vertex]:[Top Word Pairs in Tweet by Salience]],0),FALSE)</f>
        <v>265</v>
      </c>
    </row>
    <row r="81" spans="1:3" ht="15">
      <c r="A81" s="77" t="s">
        <v>4973</v>
      </c>
      <c r="B81" s="83" t="s">
        <v>373</v>
      </c>
      <c r="C81" s="77">
        <f>VLOOKUP(GroupVertices[[#This Row],[Vertex]],Vertices[],MATCH("ID",Vertices[[#Headers],[Vertex]:[Top Word Pairs in Tweet by Salience]],0),FALSE)</f>
        <v>264</v>
      </c>
    </row>
    <row r="82" spans="1:3" ht="15">
      <c r="A82" s="77" t="s">
        <v>4973</v>
      </c>
      <c r="B82" s="83" t="s">
        <v>371</v>
      </c>
      <c r="C82" s="77">
        <f>VLOOKUP(GroupVertices[[#This Row],[Vertex]],Vertices[],MATCH("ID",Vertices[[#Headers],[Vertex]:[Top Word Pairs in Tweet by Salience]],0),FALSE)</f>
        <v>261</v>
      </c>
    </row>
    <row r="83" spans="1:3" ht="15">
      <c r="A83" s="77" t="s">
        <v>4973</v>
      </c>
      <c r="B83" s="83" t="s">
        <v>369</v>
      </c>
      <c r="C83" s="77">
        <f>VLOOKUP(GroupVertices[[#This Row],[Vertex]],Vertices[],MATCH("ID",Vertices[[#Headers],[Vertex]:[Top Word Pairs in Tweet by Salience]],0),FALSE)</f>
        <v>258</v>
      </c>
    </row>
    <row r="84" spans="1:3" ht="15">
      <c r="A84" s="77" t="s">
        <v>4973</v>
      </c>
      <c r="B84" s="83" t="s">
        <v>368</v>
      </c>
      <c r="C84" s="77">
        <f>VLOOKUP(GroupVertices[[#This Row],[Vertex]],Vertices[],MATCH("ID",Vertices[[#Headers],[Vertex]:[Top Word Pairs in Tweet by Salience]],0),FALSE)</f>
        <v>257</v>
      </c>
    </row>
    <row r="85" spans="1:3" ht="15">
      <c r="A85" s="77" t="s">
        <v>4973</v>
      </c>
      <c r="B85" s="83" t="s">
        <v>367</v>
      </c>
      <c r="C85" s="77">
        <f>VLOOKUP(GroupVertices[[#This Row],[Vertex]],Vertices[],MATCH("ID",Vertices[[#Headers],[Vertex]:[Top Word Pairs in Tweet by Salience]],0),FALSE)</f>
        <v>256</v>
      </c>
    </row>
    <row r="86" spans="1:3" ht="15">
      <c r="A86" s="77" t="s">
        <v>4973</v>
      </c>
      <c r="B86" s="83" t="s">
        <v>364</v>
      </c>
      <c r="C86" s="77">
        <f>VLOOKUP(GroupVertices[[#This Row],[Vertex]],Vertices[],MATCH("ID",Vertices[[#Headers],[Vertex]:[Top Word Pairs in Tweet by Salience]],0),FALSE)</f>
        <v>255</v>
      </c>
    </row>
    <row r="87" spans="1:3" ht="15">
      <c r="A87" s="77" t="s">
        <v>4973</v>
      </c>
      <c r="B87" s="83" t="s">
        <v>363</v>
      </c>
      <c r="C87" s="77">
        <f>VLOOKUP(GroupVertices[[#This Row],[Vertex]],Vertices[],MATCH("ID",Vertices[[#Headers],[Vertex]:[Top Word Pairs in Tweet by Salience]],0),FALSE)</f>
        <v>254</v>
      </c>
    </row>
    <row r="88" spans="1:3" ht="15">
      <c r="A88" s="77" t="s">
        <v>4973</v>
      </c>
      <c r="B88" s="83" t="s">
        <v>359</v>
      </c>
      <c r="C88" s="77">
        <f>VLOOKUP(GroupVertices[[#This Row],[Vertex]],Vertices[],MATCH("ID",Vertices[[#Headers],[Vertex]:[Top Word Pairs in Tweet by Salience]],0),FALSE)</f>
        <v>246</v>
      </c>
    </row>
    <row r="89" spans="1:3" ht="15">
      <c r="A89" s="77" t="s">
        <v>4973</v>
      </c>
      <c r="B89" s="83" t="s">
        <v>576</v>
      </c>
      <c r="C89" s="77">
        <f>VLOOKUP(GroupVertices[[#This Row],[Vertex]],Vertices[],MATCH("ID",Vertices[[#Headers],[Vertex]:[Top Word Pairs in Tweet by Salience]],0),FALSE)</f>
        <v>247</v>
      </c>
    </row>
    <row r="90" spans="1:3" ht="15">
      <c r="A90" s="77" t="s">
        <v>4973</v>
      </c>
      <c r="B90" s="83" t="s">
        <v>340</v>
      </c>
      <c r="C90" s="77">
        <f>VLOOKUP(GroupVertices[[#This Row],[Vertex]],Vertices[],MATCH("ID",Vertices[[#Headers],[Vertex]:[Top Word Pairs in Tweet by Salience]],0),FALSE)</f>
        <v>209</v>
      </c>
    </row>
    <row r="91" spans="1:3" ht="15">
      <c r="A91" s="77" t="s">
        <v>4973</v>
      </c>
      <c r="B91" s="83" t="s">
        <v>339</v>
      </c>
      <c r="C91" s="77">
        <f>VLOOKUP(GroupVertices[[#This Row],[Vertex]],Vertices[],MATCH("ID",Vertices[[#Headers],[Vertex]:[Top Word Pairs in Tweet by Salience]],0),FALSE)</f>
        <v>208</v>
      </c>
    </row>
    <row r="92" spans="1:3" ht="15">
      <c r="A92" s="77" t="s">
        <v>4973</v>
      </c>
      <c r="B92" s="83" t="s">
        <v>324</v>
      </c>
      <c r="C92" s="77">
        <f>VLOOKUP(GroupVertices[[#This Row],[Vertex]],Vertices[],MATCH("ID",Vertices[[#Headers],[Vertex]:[Top Word Pairs in Tweet by Salience]],0),FALSE)</f>
        <v>191</v>
      </c>
    </row>
    <row r="93" spans="1:3" ht="15">
      <c r="A93" s="77" t="s">
        <v>4973</v>
      </c>
      <c r="B93" s="83" t="s">
        <v>285</v>
      </c>
      <c r="C93" s="77">
        <f>VLOOKUP(GroupVertices[[#This Row],[Vertex]],Vertices[],MATCH("ID",Vertices[[#Headers],[Vertex]:[Top Word Pairs in Tweet by Salience]],0),FALSE)</f>
        <v>149</v>
      </c>
    </row>
    <row r="94" spans="1:3" ht="15">
      <c r="A94" s="77" t="s">
        <v>4973</v>
      </c>
      <c r="B94" s="83" t="s">
        <v>267</v>
      </c>
      <c r="C94" s="77">
        <f>VLOOKUP(GroupVertices[[#This Row],[Vertex]],Vertices[],MATCH("ID",Vertices[[#Headers],[Vertex]:[Top Word Pairs in Tweet by Salience]],0),FALSE)</f>
        <v>125</v>
      </c>
    </row>
    <row r="95" spans="1:3" ht="15">
      <c r="A95" s="77" t="s">
        <v>4973</v>
      </c>
      <c r="B95" s="83" t="s">
        <v>265</v>
      </c>
      <c r="C95" s="77">
        <f>VLOOKUP(GroupVertices[[#This Row],[Vertex]],Vertices[],MATCH("ID",Vertices[[#Headers],[Vertex]:[Top Word Pairs in Tweet by Salience]],0),FALSE)</f>
        <v>123</v>
      </c>
    </row>
    <row r="96" spans="1:3" ht="15">
      <c r="A96" s="77" t="s">
        <v>4973</v>
      </c>
      <c r="B96" s="83" t="s">
        <v>262</v>
      </c>
      <c r="C96" s="77">
        <f>VLOOKUP(GroupVertices[[#This Row],[Vertex]],Vertices[],MATCH("ID",Vertices[[#Headers],[Vertex]:[Top Word Pairs in Tweet by Salience]],0),FALSE)</f>
        <v>118</v>
      </c>
    </row>
    <row r="97" spans="1:3" ht="15">
      <c r="A97" s="77" t="s">
        <v>4973</v>
      </c>
      <c r="B97" s="83" t="s">
        <v>259</v>
      </c>
      <c r="C97" s="77">
        <f>VLOOKUP(GroupVertices[[#This Row],[Vertex]],Vertices[],MATCH("ID",Vertices[[#Headers],[Vertex]:[Top Word Pairs in Tweet by Salience]],0),FALSE)</f>
        <v>112</v>
      </c>
    </row>
    <row r="98" spans="1:3" ht="15">
      <c r="A98" s="77" t="s">
        <v>4973</v>
      </c>
      <c r="B98" s="83" t="s">
        <v>244</v>
      </c>
      <c r="C98" s="77">
        <f>VLOOKUP(GroupVertices[[#This Row],[Vertex]],Vertices[],MATCH("ID",Vertices[[#Headers],[Vertex]:[Top Word Pairs in Tweet by Salience]],0),FALSE)</f>
        <v>96</v>
      </c>
    </row>
    <row r="99" spans="1:3" ht="15">
      <c r="A99" s="77" t="s">
        <v>4973</v>
      </c>
      <c r="B99" s="83" t="s">
        <v>241</v>
      </c>
      <c r="C99" s="77">
        <f>VLOOKUP(GroupVertices[[#This Row],[Vertex]],Vertices[],MATCH("ID",Vertices[[#Headers],[Vertex]:[Top Word Pairs in Tweet by Salience]],0),FALSE)</f>
        <v>94</v>
      </c>
    </row>
    <row r="100" spans="1:3" ht="15">
      <c r="A100" s="77" t="s">
        <v>4973</v>
      </c>
      <c r="B100" s="83" t="s">
        <v>226</v>
      </c>
      <c r="C100" s="77">
        <f>VLOOKUP(GroupVertices[[#This Row],[Vertex]],Vertices[],MATCH("ID",Vertices[[#Headers],[Vertex]:[Top Word Pairs in Tweet by Salience]],0),FALSE)</f>
        <v>70</v>
      </c>
    </row>
    <row r="101" spans="1:3" ht="15">
      <c r="A101" s="77" t="s">
        <v>4973</v>
      </c>
      <c r="B101" s="83" t="s">
        <v>217</v>
      </c>
      <c r="C101" s="77">
        <f>VLOOKUP(GroupVertices[[#This Row],[Vertex]],Vertices[],MATCH("ID",Vertices[[#Headers],[Vertex]:[Top Word Pairs in Tweet by Salience]],0),FALSE)</f>
        <v>55</v>
      </c>
    </row>
    <row r="102" spans="1:3" ht="15">
      <c r="A102" s="77" t="s">
        <v>4973</v>
      </c>
      <c r="B102" s="83" t="s">
        <v>213</v>
      </c>
      <c r="C102" s="77">
        <f>VLOOKUP(GroupVertices[[#This Row],[Vertex]],Vertices[],MATCH("ID",Vertices[[#Headers],[Vertex]:[Top Word Pairs in Tweet by Salience]],0),FALSE)</f>
        <v>52</v>
      </c>
    </row>
    <row r="103" spans="1:3" ht="15">
      <c r="A103" s="77" t="s">
        <v>4973</v>
      </c>
      <c r="B103" s="83" t="s">
        <v>209</v>
      </c>
      <c r="C103" s="77">
        <f>VLOOKUP(GroupVertices[[#This Row],[Vertex]],Vertices[],MATCH("ID",Vertices[[#Headers],[Vertex]:[Top Word Pairs in Tweet by Salience]],0),FALSE)</f>
        <v>48</v>
      </c>
    </row>
    <row r="104" spans="1:3" ht="15">
      <c r="A104" s="77" t="s">
        <v>4973</v>
      </c>
      <c r="B104" s="83" t="s">
        <v>204</v>
      </c>
      <c r="C104" s="77">
        <f>VLOOKUP(GroupVertices[[#This Row],[Vertex]],Vertices[],MATCH("ID",Vertices[[#Headers],[Vertex]:[Top Word Pairs in Tweet by Salience]],0),FALSE)</f>
        <v>39</v>
      </c>
    </row>
    <row r="105" spans="1:3" ht="15">
      <c r="A105" s="77" t="s">
        <v>4973</v>
      </c>
      <c r="B105" s="83" t="s">
        <v>193</v>
      </c>
      <c r="C105" s="77">
        <f>VLOOKUP(GroupVertices[[#This Row],[Vertex]],Vertices[],MATCH("ID",Vertices[[#Headers],[Vertex]:[Top Word Pairs in Tweet by Salience]],0),FALSE)</f>
        <v>16</v>
      </c>
    </row>
    <row r="106" spans="1:3" ht="15">
      <c r="A106" s="77" t="s">
        <v>4973</v>
      </c>
      <c r="B106" s="83" t="s">
        <v>190</v>
      </c>
      <c r="C106" s="77">
        <f>VLOOKUP(GroupVertices[[#This Row],[Vertex]],Vertices[],MATCH("ID",Vertices[[#Headers],[Vertex]:[Top Word Pairs in Tweet by Salience]],0),FALSE)</f>
        <v>8</v>
      </c>
    </row>
    <row r="107" spans="1:3" ht="15">
      <c r="A107" s="77" t="s">
        <v>4974</v>
      </c>
      <c r="B107" s="83" t="s">
        <v>484</v>
      </c>
      <c r="C107" s="77">
        <f>VLOOKUP(GroupVertices[[#This Row],[Vertex]],Vertices[],MATCH("ID",Vertices[[#Headers],[Vertex]:[Top Word Pairs in Tweet by Salience]],0),FALSE)</f>
        <v>409</v>
      </c>
    </row>
    <row r="108" spans="1:3" ht="15">
      <c r="A108" s="77" t="s">
        <v>4974</v>
      </c>
      <c r="B108" s="83" t="s">
        <v>483</v>
      </c>
      <c r="C108" s="77">
        <f>VLOOKUP(GroupVertices[[#This Row],[Vertex]],Vertices[],MATCH("ID",Vertices[[#Headers],[Vertex]:[Top Word Pairs in Tweet by Salience]],0),FALSE)</f>
        <v>98</v>
      </c>
    </row>
    <row r="109" spans="1:3" ht="15">
      <c r="A109" s="77" t="s">
        <v>4974</v>
      </c>
      <c r="B109" s="83" t="s">
        <v>471</v>
      </c>
      <c r="C109" s="77">
        <f>VLOOKUP(GroupVertices[[#This Row],[Vertex]],Vertices[],MATCH("ID",Vertices[[#Headers],[Vertex]:[Top Word Pairs in Tweet by Salience]],0),FALSE)</f>
        <v>395</v>
      </c>
    </row>
    <row r="110" spans="1:3" ht="15">
      <c r="A110" s="77" t="s">
        <v>4974</v>
      </c>
      <c r="B110" s="83" t="s">
        <v>453</v>
      </c>
      <c r="C110" s="77">
        <f>VLOOKUP(GroupVertices[[#This Row],[Vertex]],Vertices[],MATCH("ID",Vertices[[#Headers],[Vertex]:[Top Word Pairs in Tweet by Salience]],0),FALSE)</f>
        <v>367</v>
      </c>
    </row>
    <row r="111" spans="1:3" ht="15">
      <c r="A111" s="77" t="s">
        <v>4974</v>
      </c>
      <c r="B111" s="83" t="s">
        <v>485</v>
      </c>
      <c r="C111" s="77">
        <f>VLOOKUP(GroupVertices[[#This Row],[Vertex]],Vertices[],MATCH("ID",Vertices[[#Headers],[Vertex]:[Top Word Pairs in Tweet by Salience]],0),FALSE)</f>
        <v>99</v>
      </c>
    </row>
    <row r="112" spans="1:3" ht="15">
      <c r="A112" s="77" t="s">
        <v>4974</v>
      </c>
      <c r="B112" s="83" t="s">
        <v>444</v>
      </c>
      <c r="C112" s="77">
        <f>VLOOKUP(GroupVertices[[#This Row],[Vertex]],Vertices[],MATCH("ID",Vertices[[#Headers],[Vertex]:[Top Word Pairs in Tweet by Salience]],0),FALSE)</f>
        <v>358</v>
      </c>
    </row>
    <row r="113" spans="1:3" ht="15">
      <c r="A113" s="77" t="s">
        <v>4974</v>
      </c>
      <c r="B113" s="83" t="s">
        <v>441</v>
      </c>
      <c r="C113" s="77">
        <f>VLOOKUP(GroupVertices[[#This Row],[Vertex]],Vertices[],MATCH("ID",Vertices[[#Headers],[Vertex]:[Top Word Pairs in Tweet by Salience]],0),FALSE)</f>
        <v>354</v>
      </c>
    </row>
    <row r="114" spans="1:3" ht="15">
      <c r="A114" s="77" t="s">
        <v>4974</v>
      </c>
      <c r="B114" s="83" t="s">
        <v>422</v>
      </c>
      <c r="C114" s="77">
        <f>VLOOKUP(GroupVertices[[#This Row],[Vertex]],Vertices[],MATCH("ID",Vertices[[#Headers],[Vertex]:[Top Word Pairs in Tweet by Salience]],0),FALSE)</f>
        <v>323</v>
      </c>
    </row>
    <row r="115" spans="1:3" ht="15">
      <c r="A115" s="77" t="s">
        <v>4974</v>
      </c>
      <c r="B115" s="83" t="s">
        <v>421</v>
      </c>
      <c r="C115" s="77">
        <f>VLOOKUP(GroupVertices[[#This Row],[Vertex]],Vertices[],MATCH("ID",Vertices[[#Headers],[Vertex]:[Top Word Pairs in Tweet by Salience]],0),FALSE)</f>
        <v>321</v>
      </c>
    </row>
    <row r="116" spans="1:3" ht="15">
      <c r="A116" s="77" t="s">
        <v>4974</v>
      </c>
      <c r="B116" s="83" t="s">
        <v>589</v>
      </c>
      <c r="C116" s="77">
        <f>VLOOKUP(GroupVertices[[#This Row],[Vertex]],Vertices[],MATCH("ID",Vertices[[#Headers],[Vertex]:[Top Word Pairs in Tweet by Salience]],0),FALSE)</f>
        <v>322</v>
      </c>
    </row>
    <row r="117" spans="1:3" ht="15">
      <c r="A117" s="77" t="s">
        <v>4974</v>
      </c>
      <c r="B117" s="83" t="s">
        <v>415</v>
      </c>
      <c r="C117" s="77">
        <f>VLOOKUP(GroupVertices[[#This Row],[Vertex]],Vertices[],MATCH("ID",Vertices[[#Headers],[Vertex]:[Top Word Pairs in Tweet by Salience]],0),FALSE)</f>
        <v>309</v>
      </c>
    </row>
    <row r="118" spans="1:3" ht="15">
      <c r="A118" s="77" t="s">
        <v>4974</v>
      </c>
      <c r="B118" s="83" t="s">
        <v>583</v>
      </c>
      <c r="C118" s="77">
        <f>VLOOKUP(GroupVertices[[#This Row],[Vertex]],Vertices[],MATCH("ID",Vertices[[#Headers],[Vertex]:[Top Word Pairs in Tweet by Salience]],0),FALSE)</f>
        <v>310</v>
      </c>
    </row>
    <row r="119" spans="1:3" ht="15">
      <c r="A119" s="77" t="s">
        <v>4974</v>
      </c>
      <c r="B119" s="83" t="s">
        <v>405</v>
      </c>
      <c r="C119" s="77">
        <f>VLOOKUP(GroupVertices[[#This Row],[Vertex]],Vertices[],MATCH("ID",Vertices[[#Headers],[Vertex]:[Top Word Pairs in Tweet by Salience]],0),FALSE)</f>
        <v>298</v>
      </c>
    </row>
    <row r="120" spans="1:3" ht="15">
      <c r="A120" s="77" t="s">
        <v>4974</v>
      </c>
      <c r="B120" s="83" t="s">
        <v>403</v>
      </c>
      <c r="C120" s="77">
        <f>VLOOKUP(GroupVertices[[#This Row],[Vertex]],Vertices[],MATCH("ID",Vertices[[#Headers],[Vertex]:[Top Word Pairs in Tweet by Salience]],0),FALSE)</f>
        <v>296</v>
      </c>
    </row>
    <row r="121" spans="1:3" ht="15">
      <c r="A121" s="77" t="s">
        <v>4974</v>
      </c>
      <c r="B121" s="83" t="s">
        <v>401</v>
      </c>
      <c r="C121" s="77">
        <f>VLOOKUP(GroupVertices[[#This Row],[Vertex]],Vertices[],MATCH("ID",Vertices[[#Headers],[Vertex]:[Top Word Pairs in Tweet by Salience]],0),FALSE)</f>
        <v>293</v>
      </c>
    </row>
    <row r="122" spans="1:3" ht="15">
      <c r="A122" s="77" t="s">
        <v>4974</v>
      </c>
      <c r="B122" s="83" t="s">
        <v>399</v>
      </c>
      <c r="C122" s="77">
        <f>VLOOKUP(GroupVertices[[#This Row],[Vertex]],Vertices[],MATCH("ID",Vertices[[#Headers],[Vertex]:[Top Word Pairs in Tweet by Salience]],0),FALSE)</f>
        <v>291</v>
      </c>
    </row>
    <row r="123" spans="1:3" ht="15">
      <c r="A123" s="77" t="s">
        <v>4974</v>
      </c>
      <c r="B123" s="83" t="s">
        <v>538</v>
      </c>
      <c r="C123" s="77">
        <f>VLOOKUP(GroupVertices[[#This Row],[Vertex]],Vertices[],MATCH("ID",Vertices[[#Headers],[Vertex]:[Top Word Pairs in Tweet by Salience]],0),FALSE)</f>
        <v>54</v>
      </c>
    </row>
    <row r="124" spans="1:3" ht="15">
      <c r="A124" s="77" t="s">
        <v>4974</v>
      </c>
      <c r="B124" s="83" t="s">
        <v>398</v>
      </c>
      <c r="C124" s="77">
        <f>VLOOKUP(GroupVertices[[#This Row],[Vertex]],Vertices[],MATCH("ID",Vertices[[#Headers],[Vertex]:[Top Word Pairs in Tweet by Salience]],0),FALSE)</f>
        <v>290</v>
      </c>
    </row>
    <row r="125" spans="1:3" ht="15">
      <c r="A125" s="77" t="s">
        <v>4974</v>
      </c>
      <c r="B125" s="83" t="s">
        <v>394</v>
      </c>
      <c r="C125" s="77">
        <f>VLOOKUP(GroupVertices[[#This Row],[Vertex]],Vertices[],MATCH("ID",Vertices[[#Headers],[Vertex]:[Top Word Pairs in Tweet by Salience]],0),FALSE)</f>
        <v>286</v>
      </c>
    </row>
    <row r="126" spans="1:3" ht="15">
      <c r="A126" s="77" t="s">
        <v>4974</v>
      </c>
      <c r="B126" s="83" t="s">
        <v>393</v>
      </c>
      <c r="C126" s="77">
        <f>VLOOKUP(GroupVertices[[#This Row],[Vertex]],Vertices[],MATCH("ID",Vertices[[#Headers],[Vertex]:[Top Word Pairs in Tweet by Salience]],0),FALSE)</f>
        <v>285</v>
      </c>
    </row>
    <row r="127" spans="1:3" ht="15">
      <c r="A127" s="77" t="s">
        <v>4974</v>
      </c>
      <c r="B127" s="83" t="s">
        <v>392</v>
      </c>
      <c r="C127" s="77">
        <f>VLOOKUP(GroupVertices[[#This Row],[Vertex]],Vertices[],MATCH("ID",Vertices[[#Headers],[Vertex]:[Top Word Pairs in Tweet by Salience]],0),FALSE)</f>
        <v>284</v>
      </c>
    </row>
    <row r="128" spans="1:3" ht="15">
      <c r="A128" s="77" t="s">
        <v>4974</v>
      </c>
      <c r="B128" s="83" t="s">
        <v>390</v>
      </c>
      <c r="C128" s="77">
        <f>VLOOKUP(GroupVertices[[#This Row],[Vertex]],Vertices[],MATCH("ID",Vertices[[#Headers],[Vertex]:[Top Word Pairs in Tweet by Salience]],0),FALSE)</f>
        <v>282</v>
      </c>
    </row>
    <row r="129" spans="1:3" ht="15">
      <c r="A129" s="77" t="s">
        <v>4974</v>
      </c>
      <c r="B129" s="83" t="s">
        <v>389</v>
      </c>
      <c r="C129" s="77">
        <f>VLOOKUP(GroupVertices[[#This Row],[Vertex]],Vertices[],MATCH("ID",Vertices[[#Headers],[Vertex]:[Top Word Pairs in Tweet by Salience]],0),FALSE)</f>
        <v>281</v>
      </c>
    </row>
    <row r="130" spans="1:3" ht="15">
      <c r="A130" s="77" t="s">
        <v>4974</v>
      </c>
      <c r="B130" s="83" t="s">
        <v>388</v>
      </c>
      <c r="C130" s="77">
        <f>VLOOKUP(GroupVertices[[#This Row],[Vertex]],Vertices[],MATCH("ID",Vertices[[#Headers],[Vertex]:[Top Word Pairs in Tweet by Salience]],0),FALSE)</f>
        <v>280</v>
      </c>
    </row>
    <row r="131" spans="1:3" ht="15">
      <c r="A131" s="77" t="s">
        <v>4974</v>
      </c>
      <c r="B131" s="83" t="s">
        <v>387</v>
      </c>
      <c r="C131" s="77">
        <f>VLOOKUP(GroupVertices[[#This Row],[Vertex]],Vertices[],MATCH("ID",Vertices[[#Headers],[Vertex]:[Top Word Pairs in Tweet by Salience]],0),FALSE)</f>
        <v>279</v>
      </c>
    </row>
    <row r="132" spans="1:3" ht="15">
      <c r="A132" s="77" t="s">
        <v>4974</v>
      </c>
      <c r="B132" s="83" t="s">
        <v>386</v>
      </c>
      <c r="C132" s="77">
        <f>VLOOKUP(GroupVertices[[#This Row],[Vertex]],Vertices[],MATCH("ID",Vertices[[#Headers],[Vertex]:[Top Word Pairs in Tweet by Salience]],0),FALSE)</f>
        <v>278</v>
      </c>
    </row>
    <row r="133" spans="1:3" ht="15">
      <c r="A133" s="77" t="s">
        <v>4974</v>
      </c>
      <c r="B133" s="83" t="s">
        <v>385</v>
      </c>
      <c r="C133" s="77">
        <f>VLOOKUP(GroupVertices[[#This Row],[Vertex]],Vertices[],MATCH("ID",Vertices[[#Headers],[Vertex]:[Top Word Pairs in Tweet by Salience]],0),FALSE)</f>
        <v>277</v>
      </c>
    </row>
    <row r="134" spans="1:3" ht="15">
      <c r="A134" s="77" t="s">
        <v>4974</v>
      </c>
      <c r="B134" s="83" t="s">
        <v>384</v>
      </c>
      <c r="C134" s="77">
        <f>VLOOKUP(GroupVertices[[#This Row],[Vertex]],Vertices[],MATCH("ID",Vertices[[#Headers],[Vertex]:[Top Word Pairs in Tweet by Salience]],0),FALSE)</f>
        <v>276</v>
      </c>
    </row>
    <row r="135" spans="1:3" ht="15">
      <c r="A135" s="77" t="s">
        <v>4974</v>
      </c>
      <c r="B135" s="83" t="s">
        <v>383</v>
      </c>
      <c r="C135" s="77">
        <f>VLOOKUP(GroupVertices[[#This Row],[Vertex]],Vertices[],MATCH("ID",Vertices[[#Headers],[Vertex]:[Top Word Pairs in Tweet by Salience]],0),FALSE)</f>
        <v>275</v>
      </c>
    </row>
    <row r="136" spans="1:3" ht="15">
      <c r="A136" s="77" t="s">
        <v>4974</v>
      </c>
      <c r="B136" s="83" t="s">
        <v>382</v>
      </c>
      <c r="C136" s="77">
        <f>VLOOKUP(GroupVertices[[#This Row],[Vertex]],Vertices[],MATCH("ID",Vertices[[#Headers],[Vertex]:[Top Word Pairs in Tweet by Salience]],0),FALSE)</f>
        <v>274</v>
      </c>
    </row>
    <row r="137" spans="1:3" ht="15">
      <c r="A137" s="77" t="s">
        <v>4974</v>
      </c>
      <c r="B137" s="83" t="s">
        <v>381</v>
      </c>
      <c r="C137" s="77">
        <f>VLOOKUP(GroupVertices[[#This Row],[Vertex]],Vertices[],MATCH("ID",Vertices[[#Headers],[Vertex]:[Top Word Pairs in Tweet by Salience]],0),FALSE)</f>
        <v>273</v>
      </c>
    </row>
    <row r="138" spans="1:3" ht="15">
      <c r="A138" s="77" t="s">
        <v>4974</v>
      </c>
      <c r="B138" s="83" t="s">
        <v>380</v>
      </c>
      <c r="C138" s="77">
        <f>VLOOKUP(GroupVertices[[#This Row],[Vertex]],Vertices[],MATCH("ID",Vertices[[#Headers],[Vertex]:[Top Word Pairs in Tweet by Salience]],0),FALSE)</f>
        <v>272</v>
      </c>
    </row>
    <row r="139" spans="1:3" ht="15">
      <c r="A139" s="77" t="s">
        <v>4974</v>
      </c>
      <c r="B139" s="83" t="s">
        <v>379</v>
      </c>
      <c r="C139" s="77">
        <f>VLOOKUP(GroupVertices[[#This Row],[Vertex]],Vertices[],MATCH("ID",Vertices[[#Headers],[Vertex]:[Top Word Pairs in Tweet by Salience]],0),FALSE)</f>
        <v>271</v>
      </c>
    </row>
    <row r="140" spans="1:3" ht="15">
      <c r="A140" s="77" t="s">
        <v>4974</v>
      </c>
      <c r="B140" s="83" t="s">
        <v>378</v>
      </c>
      <c r="C140" s="77">
        <f>VLOOKUP(GroupVertices[[#This Row],[Vertex]],Vertices[],MATCH("ID",Vertices[[#Headers],[Vertex]:[Top Word Pairs in Tweet by Salience]],0),FALSE)</f>
        <v>270</v>
      </c>
    </row>
    <row r="141" spans="1:3" ht="15">
      <c r="A141" s="77" t="s">
        <v>4974</v>
      </c>
      <c r="B141" s="83" t="s">
        <v>377</v>
      </c>
      <c r="C141" s="77">
        <f>VLOOKUP(GroupVertices[[#This Row],[Vertex]],Vertices[],MATCH("ID",Vertices[[#Headers],[Vertex]:[Top Word Pairs in Tweet by Salience]],0),FALSE)</f>
        <v>269</v>
      </c>
    </row>
    <row r="142" spans="1:3" ht="15">
      <c r="A142" s="77" t="s">
        <v>4974</v>
      </c>
      <c r="B142" s="83" t="s">
        <v>245</v>
      </c>
      <c r="C142" s="77">
        <f>VLOOKUP(GroupVertices[[#This Row],[Vertex]],Vertices[],MATCH("ID",Vertices[[#Headers],[Vertex]:[Top Word Pairs in Tweet by Salience]],0),FALSE)</f>
        <v>97</v>
      </c>
    </row>
    <row r="143" spans="1:3" ht="15">
      <c r="A143" s="77" t="s">
        <v>4974</v>
      </c>
      <c r="B143" s="83" t="s">
        <v>216</v>
      </c>
      <c r="C143" s="77">
        <f>VLOOKUP(GroupVertices[[#This Row],[Vertex]],Vertices[],MATCH("ID",Vertices[[#Headers],[Vertex]:[Top Word Pairs in Tweet by Salience]],0),FALSE)</f>
        <v>53</v>
      </c>
    </row>
    <row r="144" spans="1:3" ht="15">
      <c r="A144" s="77" t="s">
        <v>4975</v>
      </c>
      <c r="B144" s="83" t="s">
        <v>555</v>
      </c>
      <c r="C144" s="77">
        <f>VLOOKUP(GroupVertices[[#This Row],[Vertex]],Vertices[],MATCH("ID",Vertices[[#Headers],[Vertex]:[Top Word Pairs in Tweet by Salience]],0),FALSE)</f>
        <v>130</v>
      </c>
    </row>
    <row r="145" spans="1:3" ht="15">
      <c r="A145" s="77" t="s">
        <v>4975</v>
      </c>
      <c r="B145" s="83" t="s">
        <v>429</v>
      </c>
      <c r="C145" s="77">
        <f>VLOOKUP(GroupVertices[[#This Row],[Vertex]],Vertices[],MATCH("ID",Vertices[[#Headers],[Vertex]:[Top Word Pairs in Tweet by Salience]],0),FALSE)</f>
        <v>332</v>
      </c>
    </row>
    <row r="146" spans="1:3" ht="15">
      <c r="A146" s="77" t="s">
        <v>4975</v>
      </c>
      <c r="B146" s="83" t="s">
        <v>425</v>
      </c>
      <c r="C146" s="77">
        <f>VLOOKUP(GroupVertices[[#This Row],[Vertex]],Vertices[],MATCH("ID",Vertices[[#Headers],[Vertex]:[Top Word Pairs in Tweet by Salience]],0),FALSE)</f>
        <v>327</v>
      </c>
    </row>
    <row r="147" spans="1:3" ht="15">
      <c r="A147" s="77" t="s">
        <v>4975</v>
      </c>
      <c r="B147" s="83" t="s">
        <v>517</v>
      </c>
      <c r="C147" s="77">
        <f>VLOOKUP(GroupVertices[[#This Row],[Vertex]],Vertices[],MATCH("ID",Vertices[[#Headers],[Vertex]:[Top Word Pairs in Tweet by Salience]],0),FALSE)</f>
        <v>18</v>
      </c>
    </row>
    <row r="148" spans="1:3" ht="15">
      <c r="A148" s="77" t="s">
        <v>4975</v>
      </c>
      <c r="B148" s="83" t="s">
        <v>571</v>
      </c>
      <c r="C148" s="77">
        <f>VLOOKUP(GroupVertices[[#This Row],[Vertex]],Vertices[],MATCH("ID",Vertices[[#Headers],[Vertex]:[Top Word Pairs in Tweet by Salience]],0),FALSE)</f>
        <v>236</v>
      </c>
    </row>
    <row r="149" spans="1:3" ht="15">
      <c r="A149" s="77" t="s">
        <v>4975</v>
      </c>
      <c r="B149" s="83" t="s">
        <v>396</v>
      </c>
      <c r="C149" s="77">
        <f>VLOOKUP(GroupVertices[[#This Row],[Vertex]],Vertices[],MATCH("ID",Vertices[[#Headers],[Vertex]:[Top Word Pairs in Tweet by Salience]],0),FALSE)</f>
        <v>288</v>
      </c>
    </row>
    <row r="150" spans="1:3" ht="15">
      <c r="A150" s="77" t="s">
        <v>4975</v>
      </c>
      <c r="B150" s="83" t="s">
        <v>395</v>
      </c>
      <c r="C150" s="77">
        <f>VLOOKUP(GroupVertices[[#This Row],[Vertex]],Vertices[],MATCH("ID",Vertices[[#Headers],[Vertex]:[Top Word Pairs in Tweet by Salience]],0),FALSE)</f>
        <v>287</v>
      </c>
    </row>
    <row r="151" spans="1:3" ht="15">
      <c r="A151" s="77" t="s">
        <v>4975</v>
      </c>
      <c r="B151" s="83" t="s">
        <v>351</v>
      </c>
      <c r="C151" s="77">
        <f>VLOOKUP(GroupVertices[[#This Row],[Vertex]],Vertices[],MATCH("ID",Vertices[[#Headers],[Vertex]:[Top Word Pairs in Tweet by Salience]],0),FALSE)</f>
        <v>233</v>
      </c>
    </row>
    <row r="152" spans="1:3" ht="15">
      <c r="A152" s="77" t="s">
        <v>4975</v>
      </c>
      <c r="B152" s="83" t="s">
        <v>349</v>
      </c>
      <c r="C152" s="77">
        <f>VLOOKUP(GroupVertices[[#This Row],[Vertex]],Vertices[],MATCH("ID",Vertices[[#Headers],[Vertex]:[Top Word Pairs in Tweet by Salience]],0),FALSE)</f>
        <v>226</v>
      </c>
    </row>
    <row r="153" spans="1:3" ht="15">
      <c r="A153" s="77" t="s">
        <v>4975</v>
      </c>
      <c r="B153" s="83" t="s">
        <v>569</v>
      </c>
      <c r="C153" s="77">
        <f>VLOOKUP(GroupVertices[[#This Row],[Vertex]],Vertices[],MATCH("ID",Vertices[[#Headers],[Vertex]:[Top Word Pairs in Tweet by Salience]],0),FALSE)</f>
        <v>231</v>
      </c>
    </row>
    <row r="154" spans="1:3" ht="15">
      <c r="A154" s="77" t="s">
        <v>4975</v>
      </c>
      <c r="B154" s="83" t="s">
        <v>568</v>
      </c>
      <c r="C154" s="77">
        <f>VLOOKUP(GroupVertices[[#This Row],[Vertex]],Vertices[],MATCH("ID",Vertices[[#Headers],[Vertex]:[Top Word Pairs in Tweet by Salience]],0),FALSE)</f>
        <v>230</v>
      </c>
    </row>
    <row r="155" spans="1:3" ht="15">
      <c r="A155" s="77" t="s">
        <v>4975</v>
      </c>
      <c r="B155" s="83" t="s">
        <v>567</v>
      </c>
      <c r="C155" s="77">
        <f>VLOOKUP(GroupVertices[[#This Row],[Vertex]],Vertices[],MATCH("ID",Vertices[[#Headers],[Vertex]:[Top Word Pairs in Tweet by Salience]],0),FALSE)</f>
        <v>229</v>
      </c>
    </row>
    <row r="156" spans="1:3" ht="15">
      <c r="A156" s="77" t="s">
        <v>4975</v>
      </c>
      <c r="B156" s="83" t="s">
        <v>566</v>
      </c>
      <c r="C156" s="77">
        <f>VLOOKUP(GroupVertices[[#This Row],[Vertex]],Vertices[],MATCH("ID",Vertices[[#Headers],[Vertex]:[Top Word Pairs in Tweet by Salience]],0),FALSE)</f>
        <v>228</v>
      </c>
    </row>
    <row r="157" spans="1:3" ht="15">
      <c r="A157" s="77" t="s">
        <v>4975</v>
      </c>
      <c r="B157" s="83" t="s">
        <v>565</v>
      </c>
      <c r="C157" s="77">
        <f>VLOOKUP(GroupVertices[[#This Row],[Vertex]],Vertices[],MATCH("ID",Vertices[[#Headers],[Vertex]:[Top Word Pairs in Tweet by Salience]],0),FALSE)</f>
        <v>227</v>
      </c>
    </row>
    <row r="158" spans="1:3" ht="15">
      <c r="A158" s="77" t="s">
        <v>4975</v>
      </c>
      <c r="B158" s="83" t="s">
        <v>347</v>
      </c>
      <c r="C158" s="77">
        <f>VLOOKUP(GroupVertices[[#This Row],[Vertex]],Vertices[],MATCH("ID",Vertices[[#Headers],[Vertex]:[Top Word Pairs in Tweet by Salience]],0),FALSE)</f>
        <v>222</v>
      </c>
    </row>
    <row r="159" spans="1:3" ht="15">
      <c r="A159" s="77" t="s">
        <v>4975</v>
      </c>
      <c r="B159" s="83" t="s">
        <v>333</v>
      </c>
      <c r="C159" s="77">
        <f>VLOOKUP(GroupVertices[[#This Row],[Vertex]],Vertices[],MATCH("ID",Vertices[[#Headers],[Vertex]:[Top Word Pairs in Tweet by Salience]],0),FALSE)</f>
        <v>201</v>
      </c>
    </row>
    <row r="160" spans="1:3" ht="15">
      <c r="A160" s="77" t="s">
        <v>4975</v>
      </c>
      <c r="B160" s="83" t="s">
        <v>335</v>
      </c>
      <c r="C160" s="77">
        <f>VLOOKUP(GroupVertices[[#This Row],[Vertex]],Vertices[],MATCH("ID",Vertices[[#Headers],[Vertex]:[Top Word Pairs in Tweet by Salience]],0),FALSE)</f>
        <v>131</v>
      </c>
    </row>
    <row r="161" spans="1:3" ht="15">
      <c r="A161" s="77" t="s">
        <v>4975</v>
      </c>
      <c r="B161" s="83" t="s">
        <v>330</v>
      </c>
      <c r="C161" s="77">
        <f>VLOOKUP(GroupVertices[[#This Row],[Vertex]],Vertices[],MATCH("ID",Vertices[[#Headers],[Vertex]:[Top Word Pairs in Tweet by Salience]],0),FALSE)</f>
        <v>198</v>
      </c>
    </row>
    <row r="162" spans="1:3" ht="15">
      <c r="A162" s="77" t="s">
        <v>4975</v>
      </c>
      <c r="B162" s="83" t="s">
        <v>269</v>
      </c>
      <c r="C162" s="77">
        <f>VLOOKUP(GroupVertices[[#This Row],[Vertex]],Vertices[],MATCH("ID",Vertices[[#Headers],[Vertex]:[Top Word Pairs in Tweet by Salience]],0),FALSE)</f>
        <v>122</v>
      </c>
    </row>
    <row r="163" spans="1:3" ht="15">
      <c r="A163" s="77" t="s">
        <v>4975</v>
      </c>
      <c r="B163" s="83" t="s">
        <v>305</v>
      </c>
      <c r="C163" s="77">
        <f>VLOOKUP(GroupVertices[[#This Row],[Vertex]],Vertices[],MATCH("ID",Vertices[[#Headers],[Vertex]:[Top Word Pairs in Tweet by Salience]],0),FALSE)</f>
        <v>170</v>
      </c>
    </row>
    <row r="164" spans="1:3" ht="15">
      <c r="A164" s="77" t="s">
        <v>4975</v>
      </c>
      <c r="B164" s="83" t="s">
        <v>281</v>
      </c>
      <c r="C164" s="77">
        <f>VLOOKUP(GroupVertices[[#This Row],[Vertex]],Vertices[],MATCH("ID",Vertices[[#Headers],[Vertex]:[Top Word Pairs in Tweet by Salience]],0),FALSE)</f>
        <v>145</v>
      </c>
    </row>
    <row r="165" spans="1:3" ht="15">
      <c r="A165" s="77" t="s">
        <v>4975</v>
      </c>
      <c r="B165" s="83" t="s">
        <v>280</v>
      </c>
      <c r="C165" s="77">
        <f>VLOOKUP(GroupVertices[[#This Row],[Vertex]],Vertices[],MATCH("ID",Vertices[[#Headers],[Vertex]:[Top Word Pairs in Tweet by Salience]],0),FALSE)</f>
        <v>144</v>
      </c>
    </row>
    <row r="166" spans="1:3" ht="15">
      <c r="A166" s="77" t="s">
        <v>4975</v>
      </c>
      <c r="B166" s="83" t="s">
        <v>271</v>
      </c>
      <c r="C166" s="77">
        <f>VLOOKUP(GroupVertices[[#This Row],[Vertex]],Vertices[],MATCH("ID",Vertices[[#Headers],[Vertex]:[Top Word Pairs in Tweet by Salience]],0),FALSE)</f>
        <v>129</v>
      </c>
    </row>
    <row r="167" spans="1:3" ht="15">
      <c r="A167" s="77" t="s">
        <v>4975</v>
      </c>
      <c r="B167" s="83" t="s">
        <v>554</v>
      </c>
      <c r="C167" s="77">
        <f>VLOOKUP(GroupVertices[[#This Row],[Vertex]],Vertices[],MATCH("ID",Vertices[[#Headers],[Vertex]:[Top Word Pairs in Tweet by Salience]],0),FALSE)</f>
        <v>127</v>
      </c>
    </row>
    <row r="168" spans="1:3" ht="15">
      <c r="A168" s="77" t="s">
        <v>4975</v>
      </c>
      <c r="B168" s="83" t="s">
        <v>264</v>
      </c>
      <c r="C168" s="77">
        <f>VLOOKUP(GroupVertices[[#This Row],[Vertex]],Vertices[],MATCH("ID",Vertices[[#Headers],[Vertex]:[Top Word Pairs in Tweet by Salience]],0),FALSE)</f>
        <v>120</v>
      </c>
    </row>
    <row r="169" spans="1:3" ht="15">
      <c r="A169" s="77" t="s">
        <v>4975</v>
      </c>
      <c r="B169" s="83" t="s">
        <v>255</v>
      </c>
      <c r="C169" s="77">
        <f>VLOOKUP(GroupVertices[[#This Row],[Vertex]],Vertices[],MATCH("ID",Vertices[[#Headers],[Vertex]:[Top Word Pairs in Tweet by Salience]],0),FALSE)</f>
        <v>108</v>
      </c>
    </row>
    <row r="170" spans="1:3" ht="15">
      <c r="A170" s="77" t="s">
        <v>4975</v>
      </c>
      <c r="B170" s="83" t="s">
        <v>230</v>
      </c>
      <c r="C170" s="77">
        <f>VLOOKUP(GroupVertices[[#This Row],[Vertex]],Vertices[],MATCH("ID",Vertices[[#Headers],[Vertex]:[Top Word Pairs in Tweet by Salience]],0),FALSE)</f>
        <v>74</v>
      </c>
    </row>
    <row r="171" spans="1:3" ht="15">
      <c r="A171" s="77" t="s">
        <v>4975</v>
      </c>
      <c r="B171" s="83" t="s">
        <v>253</v>
      </c>
      <c r="C171" s="77">
        <f>VLOOKUP(GroupVertices[[#This Row],[Vertex]],Vertices[],MATCH("ID",Vertices[[#Headers],[Vertex]:[Top Word Pairs in Tweet by Salience]],0),FALSE)</f>
        <v>29</v>
      </c>
    </row>
    <row r="172" spans="1:3" ht="15">
      <c r="A172" s="77" t="s">
        <v>4975</v>
      </c>
      <c r="B172" s="83" t="s">
        <v>198</v>
      </c>
      <c r="C172" s="77">
        <f>VLOOKUP(GroupVertices[[#This Row],[Vertex]],Vertices[],MATCH("ID",Vertices[[#Headers],[Vertex]:[Top Word Pairs in Tweet by Salience]],0),FALSE)</f>
        <v>27</v>
      </c>
    </row>
    <row r="173" spans="1:3" ht="15">
      <c r="A173" s="77" t="s">
        <v>4975</v>
      </c>
      <c r="B173" s="83" t="s">
        <v>530</v>
      </c>
      <c r="C173" s="77">
        <f>VLOOKUP(GroupVertices[[#This Row],[Vertex]],Vertices[],MATCH("ID",Vertices[[#Headers],[Vertex]:[Top Word Pairs in Tweet by Salience]],0),FALSE)</f>
        <v>28</v>
      </c>
    </row>
    <row r="174" spans="1:3" ht="15">
      <c r="A174" s="77" t="s">
        <v>4975</v>
      </c>
      <c r="B174" s="83" t="s">
        <v>194</v>
      </c>
      <c r="C174" s="77">
        <f>VLOOKUP(GroupVertices[[#This Row],[Vertex]],Vertices[],MATCH("ID",Vertices[[#Headers],[Vertex]:[Top Word Pairs in Tweet by Salience]],0),FALSE)</f>
        <v>17</v>
      </c>
    </row>
    <row r="175" spans="1:3" ht="15">
      <c r="A175" s="77" t="s">
        <v>4976</v>
      </c>
      <c r="B175" s="83" t="s">
        <v>506</v>
      </c>
      <c r="C175" s="77">
        <f>VLOOKUP(GroupVertices[[#This Row],[Vertex]],Vertices[],MATCH("ID",Vertices[[#Headers],[Vertex]:[Top Word Pairs in Tweet by Salience]],0),FALSE)</f>
        <v>221</v>
      </c>
    </row>
    <row r="176" spans="1:3" ht="15">
      <c r="A176" s="77" t="s">
        <v>4976</v>
      </c>
      <c r="B176" s="83" t="s">
        <v>358</v>
      </c>
      <c r="C176" s="77">
        <f>VLOOKUP(GroupVertices[[#This Row],[Vertex]],Vertices[],MATCH("ID",Vertices[[#Headers],[Vertex]:[Top Word Pairs in Tweet by Salience]],0),FALSE)</f>
        <v>245</v>
      </c>
    </row>
    <row r="177" spans="1:3" ht="15">
      <c r="A177" s="77" t="s">
        <v>4976</v>
      </c>
      <c r="B177" s="83" t="s">
        <v>357</v>
      </c>
      <c r="C177" s="77">
        <f>VLOOKUP(GroupVertices[[#This Row],[Vertex]],Vertices[],MATCH("ID",Vertices[[#Headers],[Vertex]:[Top Word Pairs in Tweet by Salience]],0),FALSE)</f>
        <v>79</v>
      </c>
    </row>
    <row r="178" spans="1:3" ht="15">
      <c r="A178" s="77" t="s">
        <v>4976</v>
      </c>
      <c r="B178" s="83" t="s">
        <v>318</v>
      </c>
      <c r="C178" s="77">
        <f>VLOOKUP(GroupVertices[[#This Row],[Vertex]],Vertices[],MATCH("ID",Vertices[[#Headers],[Vertex]:[Top Word Pairs in Tweet by Salience]],0),FALSE)</f>
        <v>184</v>
      </c>
    </row>
    <row r="179" spans="1:3" ht="15">
      <c r="A179" s="77" t="s">
        <v>4976</v>
      </c>
      <c r="B179" s="83" t="s">
        <v>300</v>
      </c>
      <c r="C179" s="77">
        <f>VLOOKUP(GroupVertices[[#This Row],[Vertex]],Vertices[],MATCH("ID",Vertices[[#Headers],[Vertex]:[Top Word Pairs in Tweet by Salience]],0),FALSE)</f>
        <v>165</v>
      </c>
    </row>
    <row r="180" spans="1:3" ht="15">
      <c r="A180" s="77" t="s">
        <v>4976</v>
      </c>
      <c r="B180" s="83" t="s">
        <v>290</v>
      </c>
      <c r="C180" s="77">
        <f>VLOOKUP(GroupVertices[[#This Row],[Vertex]],Vertices[],MATCH("ID",Vertices[[#Headers],[Vertex]:[Top Word Pairs in Tweet by Salience]],0),FALSE)</f>
        <v>154</v>
      </c>
    </row>
    <row r="181" spans="1:3" ht="15">
      <c r="A181" s="77" t="s">
        <v>4976</v>
      </c>
      <c r="B181" s="83" t="s">
        <v>288</v>
      </c>
      <c r="C181" s="77">
        <f>VLOOKUP(GroupVertices[[#This Row],[Vertex]],Vertices[],MATCH("ID",Vertices[[#Headers],[Vertex]:[Top Word Pairs in Tweet by Salience]],0),FALSE)</f>
        <v>152</v>
      </c>
    </row>
    <row r="182" spans="1:3" ht="15">
      <c r="A182" s="77" t="s">
        <v>4976</v>
      </c>
      <c r="B182" s="83" t="s">
        <v>287</v>
      </c>
      <c r="C182" s="77">
        <f>VLOOKUP(GroupVertices[[#This Row],[Vertex]],Vertices[],MATCH("ID",Vertices[[#Headers],[Vertex]:[Top Word Pairs in Tweet by Salience]],0),FALSE)</f>
        <v>151</v>
      </c>
    </row>
    <row r="183" spans="1:3" ht="15">
      <c r="A183" s="77" t="s">
        <v>4976</v>
      </c>
      <c r="B183" s="83" t="s">
        <v>257</v>
      </c>
      <c r="C183" s="77">
        <f>VLOOKUP(GroupVertices[[#This Row],[Vertex]],Vertices[],MATCH("ID",Vertices[[#Headers],[Vertex]:[Top Word Pairs in Tweet by Salience]],0),FALSE)</f>
        <v>110</v>
      </c>
    </row>
    <row r="184" spans="1:3" ht="15">
      <c r="A184" s="77" t="s">
        <v>4976</v>
      </c>
      <c r="B184" s="83" t="s">
        <v>256</v>
      </c>
      <c r="C184" s="77">
        <f>VLOOKUP(GroupVertices[[#This Row],[Vertex]],Vertices[],MATCH("ID",Vertices[[#Headers],[Vertex]:[Top Word Pairs in Tweet by Salience]],0),FALSE)</f>
        <v>109</v>
      </c>
    </row>
    <row r="185" spans="1:3" ht="15">
      <c r="A185" s="77" t="s">
        <v>4976</v>
      </c>
      <c r="B185" s="83" t="s">
        <v>246</v>
      </c>
      <c r="C185" s="77">
        <f>VLOOKUP(GroupVertices[[#This Row],[Vertex]],Vertices[],MATCH("ID",Vertices[[#Headers],[Vertex]:[Top Word Pairs in Tweet by Salience]],0),FALSE)</f>
        <v>100</v>
      </c>
    </row>
    <row r="186" spans="1:3" ht="15">
      <c r="A186" s="77" t="s">
        <v>4976</v>
      </c>
      <c r="B186" s="83" t="s">
        <v>239</v>
      </c>
      <c r="C186" s="77">
        <f>VLOOKUP(GroupVertices[[#This Row],[Vertex]],Vertices[],MATCH("ID",Vertices[[#Headers],[Vertex]:[Top Word Pairs in Tweet by Salience]],0),FALSE)</f>
        <v>85</v>
      </c>
    </row>
    <row r="187" spans="1:3" ht="15">
      <c r="A187" s="77" t="s">
        <v>4976</v>
      </c>
      <c r="B187" s="83" t="s">
        <v>238</v>
      </c>
      <c r="C187" s="77">
        <f>VLOOKUP(GroupVertices[[#This Row],[Vertex]],Vertices[],MATCH("ID",Vertices[[#Headers],[Vertex]:[Top Word Pairs in Tweet by Salience]],0),FALSE)</f>
        <v>84</v>
      </c>
    </row>
    <row r="188" spans="1:3" ht="15">
      <c r="A188" s="77" t="s">
        <v>4976</v>
      </c>
      <c r="B188" s="83" t="s">
        <v>237</v>
      </c>
      <c r="C188" s="77">
        <f>VLOOKUP(GroupVertices[[#This Row],[Vertex]],Vertices[],MATCH("ID",Vertices[[#Headers],[Vertex]:[Top Word Pairs in Tweet by Salience]],0),FALSE)</f>
        <v>83</v>
      </c>
    </row>
    <row r="189" spans="1:3" ht="15">
      <c r="A189" s="77" t="s">
        <v>4976</v>
      </c>
      <c r="B189" s="83" t="s">
        <v>236</v>
      </c>
      <c r="C189" s="77">
        <f>VLOOKUP(GroupVertices[[#This Row],[Vertex]],Vertices[],MATCH("ID",Vertices[[#Headers],[Vertex]:[Top Word Pairs in Tweet by Salience]],0),FALSE)</f>
        <v>82</v>
      </c>
    </row>
    <row r="190" spans="1:3" ht="15">
      <c r="A190" s="77" t="s">
        <v>4976</v>
      </c>
      <c r="B190" s="83" t="s">
        <v>235</v>
      </c>
      <c r="C190" s="77">
        <f>VLOOKUP(GroupVertices[[#This Row],[Vertex]],Vertices[],MATCH("ID",Vertices[[#Headers],[Vertex]:[Top Word Pairs in Tweet by Salience]],0),FALSE)</f>
        <v>81</v>
      </c>
    </row>
    <row r="191" spans="1:3" ht="15">
      <c r="A191" s="77" t="s">
        <v>4976</v>
      </c>
      <c r="B191" s="83" t="s">
        <v>234</v>
      </c>
      <c r="C191" s="77">
        <f>VLOOKUP(GroupVertices[[#This Row],[Vertex]],Vertices[],MATCH("ID",Vertices[[#Headers],[Vertex]:[Top Word Pairs in Tweet by Salience]],0),FALSE)</f>
        <v>80</v>
      </c>
    </row>
    <row r="192" spans="1:3" ht="15">
      <c r="A192" s="77" t="s">
        <v>4976</v>
      </c>
      <c r="B192" s="83" t="s">
        <v>233</v>
      </c>
      <c r="C192" s="77">
        <f>VLOOKUP(GroupVertices[[#This Row],[Vertex]],Vertices[],MATCH("ID",Vertices[[#Headers],[Vertex]:[Top Word Pairs in Tweet by Salience]],0),FALSE)</f>
        <v>78</v>
      </c>
    </row>
    <row r="193" spans="1:3" ht="15">
      <c r="A193" s="77" t="s">
        <v>4977</v>
      </c>
      <c r="B193" s="83" t="s">
        <v>496</v>
      </c>
      <c r="C193" s="77">
        <f>VLOOKUP(GroupVertices[[#This Row],[Vertex]],Vertices[],MATCH("ID",Vertices[[#Headers],[Vertex]:[Top Word Pairs in Tweet by Salience]],0),FALSE)</f>
        <v>417</v>
      </c>
    </row>
    <row r="194" spans="1:3" ht="15">
      <c r="A194" s="77" t="s">
        <v>4977</v>
      </c>
      <c r="B194" s="83" t="s">
        <v>619</v>
      </c>
      <c r="C194" s="77">
        <f>VLOOKUP(GroupVertices[[#This Row],[Vertex]],Vertices[],MATCH("ID",Vertices[[#Headers],[Vertex]:[Top Word Pairs in Tweet by Salience]],0),FALSE)</f>
        <v>418</v>
      </c>
    </row>
    <row r="195" spans="1:3" ht="15">
      <c r="A195" s="77" t="s">
        <v>4977</v>
      </c>
      <c r="B195" s="83" t="s">
        <v>580</v>
      </c>
      <c r="C195" s="77">
        <f>VLOOKUP(GroupVertices[[#This Row],[Vertex]],Vertices[],MATCH("ID",Vertices[[#Headers],[Vertex]:[Top Word Pairs in Tweet by Salience]],0),FALSE)</f>
        <v>268</v>
      </c>
    </row>
    <row r="196" spans="1:3" ht="15">
      <c r="A196" s="77" t="s">
        <v>4977</v>
      </c>
      <c r="B196" s="83" t="s">
        <v>475</v>
      </c>
      <c r="C196" s="77">
        <f>VLOOKUP(GroupVertices[[#This Row],[Vertex]],Vertices[],MATCH("ID",Vertices[[#Headers],[Vertex]:[Top Word Pairs in Tweet by Salience]],0),FALSE)</f>
        <v>399</v>
      </c>
    </row>
    <row r="197" spans="1:3" ht="15">
      <c r="A197" s="77" t="s">
        <v>4977</v>
      </c>
      <c r="B197" s="83" t="s">
        <v>582</v>
      </c>
      <c r="C197" s="77">
        <f>VLOOKUP(GroupVertices[[#This Row],[Vertex]],Vertices[],MATCH("ID",Vertices[[#Headers],[Vertex]:[Top Word Pairs in Tweet by Salience]],0),FALSE)</f>
        <v>306</v>
      </c>
    </row>
    <row r="198" spans="1:3" ht="15">
      <c r="A198" s="77" t="s">
        <v>4977</v>
      </c>
      <c r="B198" s="83" t="s">
        <v>412</v>
      </c>
      <c r="C198" s="77">
        <f>VLOOKUP(GroupVertices[[#This Row],[Vertex]],Vertices[],MATCH("ID",Vertices[[#Headers],[Vertex]:[Top Word Pairs in Tweet by Salience]],0),FALSE)</f>
        <v>207</v>
      </c>
    </row>
    <row r="199" spans="1:3" ht="15">
      <c r="A199" s="77" t="s">
        <v>4977</v>
      </c>
      <c r="B199" s="83" t="s">
        <v>408</v>
      </c>
      <c r="C199" s="77">
        <f>VLOOKUP(GroupVertices[[#This Row],[Vertex]],Vertices[],MATCH("ID",Vertices[[#Headers],[Vertex]:[Top Word Pairs in Tweet by Salience]],0),FALSE)</f>
        <v>301</v>
      </c>
    </row>
    <row r="200" spans="1:3" ht="15">
      <c r="A200" s="77" t="s">
        <v>4977</v>
      </c>
      <c r="B200" s="83" t="s">
        <v>581</v>
      </c>
      <c r="C200" s="77">
        <f>VLOOKUP(GroupVertices[[#This Row],[Vertex]],Vertices[],MATCH("ID",Vertices[[#Headers],[Vertex]:[Top Word Pairs in Tweet by Salience]],0),FALSE)</f>
        <v>302</v>
      </c>
    </row>
    <row r="201" spans="1:3" ht="15">
      <c r="A201" s="77" t="s">
        <v>4977</v>
      </c>
      <c r="B201" s="83" t="s">
        <v>376</v>
      </c>
      <c r="C201" s="77">
        <f>VLOOKUP(GroupVertices[[#This Row],[Vertex]],Vertices[],MATCH("ID",Vertices[[#Headers],[Vertex]:[Top Word Pairs in Tweet by Salience]],0),FALSE)</f>
        <v>267</v>
      </c>
    </row>
    <row r="202" spans="1:3" ht="15">
      <c r="A202" s="77" t="s">
        <v>4977</v>
      </c>
      <c r="B202" s="83" t="s">
        <v>562</v>
      </c>
      <c r="C202" s="77">
        <f>VLOOKUP(GroupVertices[[#This Row],[Vertex]],Vertices[],MATCH("ID",Vertices[[#Headers],[Vertex]:[Top Word Pairs in Tweet by Salience]],0),FALSE)</f>
        <v>212</v>
      </c>
    </row>
    <row r="203" spans="1:3" ht="15">
      <c r="A203" s="77" t="s">
        <v>4977</v>
      </c>
      <c r="B203" s="83" t="s">
        <v>365</v>
      </c>
      <c r="C203" s="77">
        <f>VLOOKUP(GroupVertices[[#This Row],[Vertex]],Vertices[],MATCH("ID",Vertices[[#Headers],[Vertex]:[Top Word Pairs in Tweet by Salience]],0),FALSE)</f>
        <v>22</v>
      </c>
    </row>
    <row r="204" spans="1:3" ht="15">
      <c r="A204" s="77" t="s">
        <v>4977</v>
      </c>
      <c r="B204" s="83" t="s">
        <v>366</v>
      </c>
      <c r="C204" s="77">
        <f>VLOOKUP(GroupVertices[[#This Row],[Vertex]],Vertices[],MATCH("ID",Vertices[[#Headers],[Vertex]:[Top Word Pairs in Tweet by Salience]],0),FALSE)</f>
        <v>21</v>
      </c>
    </row>
    <row r="205" spans="1:3" ht="15">
      <c r="A205" s="77" t="s">
        <v>4977</v>
      </c>
      <c r="B205" s="83" t="s">
        <v>346</v>
      </c>
      <c r="C205" s="77">
        <f>VLOOKUP(GroupVertices[[#This Row],[Vertex]],Vertices[],MATCH("ID",Vertices[[#Headers],[Vertex]:[Top Word Pairs in Tweet by Salience]],0),FALSE)</f>
        <v>220</v>
      </c>
    </row>
    <row r="206" spans="1:3" ht="15">
      <c r="A206" s="77" t="s">
        <v>4977</v>
      </c>
      <c r="B206" s="83" t="s">
        <v>341</v>
      </c>
      <c r="C206" s="77">
        <f>VLOOKUP(GroupVertices[[#This Row],[Vertex]],Vertices[],MATCH("ID",Vertices[[#Headers],[Vertex]:[Top Word Pairs in Tweet by Salience]],0),FALSE)</f>
        <v>211</v>
      </c>
    </row>
    <row r="207" spans="1:3" ht="15">
      <c r="A207" s="77" t="s">
        <v>4977</v>
      </c>
      <c r="B207" s="83" t="s">
        <v>338</v>
      </c>
      <c r="C207" s="77">
        <f>VLOOKUP(GroupVertices[[#This Row],[Vertex]],Vertices[],MATCH("ID",Vertices[[#Headers],[Vertex]:[Top Word Pairs in Tweet by Salience]],0),FALSE)</f>
        <v>205</v>
      </c>
    </row>
    <row r="208" spans="1:3" ht="15">
      <c r="A208" s="77" t="s">
        <v>4977</v>
      </c>
      <c r="B208" s="83" t="s">
        <v>561</v>
      </c>
      <c r="C208" s="77">
        <f>VLOOKUP(GroupVertices[[#This Row],[Vertex]],Vertices[],MATCH("ID",Vertices[[#Headers],[Vertex]:[Top Word Pairs in Tweet by Salience]],0),FALSE)</f>
        <v>206</v>
      </c>
    </row>
    <row r="209" spans="1:3" ht="15">
      <c r="A209" s="77" t="s">
        <v>4977</v>
      </c>
      <c r="B209" s="83" t="s">
        <v>207</v>
      </c>
      <c r="C209" s="77">
        <f>VLOOKUP(GroupVertices[[#This Row],[Vertex]],Vertices[],MATCH("ID",Vertices[[#Headers],[Vertex]:[Top Word Pairs in Tweet by Salience]],0),FALSE)</f>
        <v>46</v>
      </c>
    </row>
    <row r="210" spans="1:3" ht="15">
      <c r="A210" s="77" t="s">
        <v>4977</v>
      </c>
      <c r="B210" s="83" t="s">
        <v>195</v>
      </c>
      <c r="C210" s="77">
        <f>VLOOKUP(GroupVertices[[#This Row],[Vertex]],Vertices[],MATCH("ID",Vertices[[#Headers],[Vertex]:[Top Word Pairs in Tweet by Salience]],0),FALSE)</f>
        <v>19</v>
      </c>
    </row>
    <row r="211" spans="1:3" ht="15">
      <c r="A211" s="77" t="s">
        <v>4978</v>
      </c>
      <c r="B211" s="83" t="s">
        <v>519</v>
      </c>
      <c r="C211" s="77">
        <f>VLOOKUP(GroupVertices[[#This Row],[Vertex]],Vertices[],MATCH("ID",Vertices[[#Headers],[Vertex]:[Top Word Pairs in Tweet by Salience]],0),FALSE)</f>
        <v>437</v>
      </c>
    </row>
    <row r="212" spans="1:3" ht="15">
      <c r="A212" s="77" t="s">
        <v>4978</v>
      </c>
      <c r="B212" s="83" t="s">
        <v>499</v>
      </c>
      <c r="C212" s="77">
        <f>VLOOKUP(GroupVertices[[#This Row],[Vertex]],Vertices[],MATCH("ID",Vertices[[#Headers],[Vertex]:[Top Word Pairs in Tweet by Salience]],0),FALSE)</f>
        <v>389</v>
      </c>
    </row>
    <row r="213" spans="1:3" ht="15">
      <c r="A213" s="77" t="s">
        <v>4978</v>
      </c>
      <c r="B213" s="83" t="s">
        <v>623</v>
      </c>
      <c r="C213" s="77">
        <f>VLOOKUP(GroupVertices[[#This Row],[Vertex]],Vertices[],MATCH("ID",Vertices[[#Headers],[Vertex]:[Top Word Pairs in Tweet by Salience]],0),FALSE)</f>
        <v>425</v>
      </c>
    </row>
    <row r="214" spans="1:3" ht="15">
      <c r="A214" s="77" t="s">
        <v>4978</v>
      </c>
      <c r="B214" s="83" t="s">
        <v>514</v>
      </c>
      <c r="C214" s="77">
        <f>VLOOKUP(GroupVertices[[#This Row],[Vertex]],Vertices[],MATCH("ID",Vertices[[#Headers],[Vertex]:[Top Word Pairs in Tweet by Salience]],0),FALSE)</f>
        <v>434</v>
      </c>
    </row>
    <row r="215" spans="1:3" ht="15">
      <c r="A215" s="77" t="s">
        <v>4978</v>
      </c>
      <c r="B215" s="83" t="s">
        <v>625</v>
      </c>
      <c r="C215" s="77">
        <f>VLOOKUP(GroupVertices[[#This Row],[Vertex]],Vertices[],MATCH("ID",Vertices[[#Headers],[Vertex]:[Top Word Pairs in Tweet by Salience]],0),FALSE)</f>
        <v>435</v>
      </c>
    </row>
    <row r="216" spans="1:3" ht="15">
      <c r="A216" s="77" t="s">
        <v>4978</v>
      </c>
      <c r="B216" s="83" t="s">
        <v>510</v>
      </c>
      <c r="C216" s="77">
        <f>VLOOKUP(GroupVertices[[#This Row],[Vertex]],Vertices[],MATCH("ID",Vertices[[#Headers],[Vertex]:[Top Word Pairs in Tweet by Salience]],0),FALSE)</f>
        <v>431</v>
      </c>
    </row>
    <row r="217" spans="1:3" ht="15">
      <c r="A217" s="77" t="s">
        <v>4978</v>
      </c>
      <c r="B217" s="83" t="s">
        <v>624</v>
      </c>
      <c r="C217" s="77">
        <f>VLOOKUP(GroupVertices[[#This Row],[Vertex]],Vertices[],MATCH("ID",Vertices[[#Headers],[Vertex]:[Top Word Pairs in Tweet by Salience]],0),FALSE)</f>
        <v>432</v>
      </c>
    </row>
    <row r="218" spans="1:3" ht="15">
      <c r="A218" s="77" t="s">
        <v>4978</v>
      </c>
      <c r="B218" s="83" t="s">
        <v>511</v>
      </c>
      <c r="C218" s="77">
        <f>VLOOKUP(GroupVertices[[#This Row],[Vertex]],Vertices[],MATCH("ID",Vertices[[#Headers],[Vertex]:[Top Word Pairs in Tweet by Salience]],0),FALSE)</f>
        <v>219</v>
      </c>
    </row>
    <row r="219" spans="1:3" ht="15">
      <c r="A219" s="77" t="s">
        <v>4978</v>
      </c>
      <c r="B219" s="83" t="s">
        <v>500</v>
      </c>
      <c r="C219" s="77">
        <f>VLOOKUP(GroupVertices[[#This Row],[Vertex]],Vertices[],MATCH("ID",Vertices[[#Headers],[Vertex]:[Top Word Pairs in Tweet by Salience]],0),FALSE)</f>
        <v>424</v>
      </c>
    </row>
    <row r="220" spans="1:3" ht="15">
      <c r="A220" s="77" t="s">
        <v>4978</v>
      </c>
      <c r="B220" s="83" t="s">
        <v>622</v>
      </c>
      <c r="C220" s="77">
        <f>VLOOKUP(GroupVertices[[#This Row],[Vertex]],Vertices[],MATCH("ID",Vertices[[#Headers],[Vertex]:[Top Word Pairs in Tweet by Salience]],0),FALSE)</f>
        <v>423</v>
      </c>
    </row>
    <row r="221" spans="1:3" ht="15">
      <c r="A221" s="77" t="s">
        <v>4978</v>
      </c>
      <c r="B221" s="83" t="s">
        <v>621</v>
      </c>
      <c r="C221" s="77">
        <f>VLOOKUP(GroupVertices[[#This Row],[Vertex]],Vertices[],MATCH("ID",Vertices[[#Headers],[Vertex]:[Top Word Pairs in Tweet by Salience]],0),FALSE)</f>
        <v>422</v>
      </c>
    </row>
    <row r="222" spans="1:3" ht="15">
      <c r="A222" s="77" t="s">
        <v>4978</v>
      </c>
      <c r="B222" s="83" t="s">
        <v>482</v>
      </c>
      <c r="C222" s="77">
        <f>VLOOKUP(GroupVertices[[#This Row],[Vertex]],Vertices[],MATCH("ID",Vertices[[#Headers],[Vertex]:[Top Word Pairs in Tweet by Salience]],0),FALSE)</f>
        <v>408</v>
      </c>
    </row>
    <row r="223" spans="1:3" ht="15">
      <c r="A223" s="77" t="s">
        <v>4978</v>
      </c>
      <c r="B223" s="83" t="s">
        <v>466</v>
      </c>
      <c r="C223" s="77">
        <f>VLOOKUP(GroupVertices[[#This Row],[Vertex]],Vertices[],MATCH("ID",Vertices[[#Headers],[Vertex]:[Top Word Pairs in Tweet by Salience]],0),FALSE)</f>
        <v>388</v>
      </c>
    </row>
    <row r="224" spans="1:3" ht="15">
      <c r="A224" s="77" t="s">
        <v>4978</v>
      </c>
      <c r="B224" s="83" t="s">
        <v>445</v>
      </c>
      <c r="C224" s="77">
        <f>VLOOKUP(GroupVertices[[#This Row],[Vertex]],Vertices[],MATCH("ID",Vertices[[#Headers],[Vertex]:[Top Word Pairs in Tweet by Salience]],0),FALSE)</f>
        <v>359</v>
      </c>
    </row>
    <row r="225" spans="1:3" ht="15">
      <c r="A225" s="77" t="s">
        <v>4978</v>
      </c>
      <c r="B225" s="83" t="s">
        <v>345</v>
      </c>
      <c r="C225" s="77">
        <f>VLOOKUP(GroupVertices[[#This Row],[Vertex]],Vertices[],MATCH("ID",Vertices[[#Headers],[Vertex]:[Top Word Pairs in Tweet by Salience]],0),FALSE)</f>
        <v>218</v>
      </c>
    </row>
    <row r="226" spans="1:3" ht="15">
      <c r="A226" s="77" t="s">
        <v>4979</v>
      </c>
      <c r="B226" s="83" t="s">
        <v>469</v>
      </c>
      <c r="C226" s="77">
        <f>VLOOKUP(GroupVertices[[#This Row],[Vertex]],Vertices[],MATCH("ID",Vertices[[#Headers],[Vertex]:[Top Word Pairs in Tweet by Salience]],0),FALSE)</f>
        <v>391</v>
      </c>
    </row>
    <row r="227" spans="1:3" ht="15">
      <c r="A227" s="77" t="s">
        <v>4979</v>
      </c>
      <c r="B227" s="83" t="s">
        <v>613</v>
      </c>
      <c r="C227" s="77">
        <f>VLOOKUP(GroupVertices[[#This Row],[Vertex]],Vertices[],MATCH("ID",Vertices[[#Headers],[Vertex]:[Top Word Pairs in Tweet by Salience]],0),FALSE)</f>
        <v>394</v>
      </c>
    </row>
    <row r="228" spans="1:3" ht="15">
      <c r="A228" s="77" t="s">
        <v>4979</v>
      </c>
      <c r="B228" s="83" t="s">
        <v>612</v>
      </c>
      <c r="C228" s="77">
        <f>VLOOKUP(GroupVertices[[#This Row],[Vertex]],Vertices[],MATCH("ID",Vertices[[#Headers],[Vertex]:[Top Word Pairs in Tweet by Salience]],0),FALSE)</f>
        <v>393</v>
      </c>
    </row>
    <row r="229" spans="1:3" ht="15">
      <c r="A229" s="77" t="s">
        <v>4979</v>
      </c>
      <c r="B229" s="83" t="s">
        <v>611</v>
      </c>
      <c r="C229" s="77">
        <f>VLOOKUP(GroupVertices[[#This Row],[Vertex]],Vertices[],MATCH("ID",Vertices[[#Headers],[Vertex]:[Top Word Pairs in Tweet by Salience]],0),FALSE)</f>
        <v>392</v>
      </c>
    </row>
    <row r="230" spans="1:3" ht="15">
      <c r="A230" s="77" t="s">
        <v>4979</v>
      </c>
      <c r="B230" s="83" t="s">
        <v>470</v>
      </c>
      <c r="C230" s="77">
        <f>VLOOKUP(GroupVertices[[#This Row],[Vertex]],Vertices[],MATCH("ID",Vertices[[#Headers],[Vertex]:[Top Word Pairs in Tweet by Salience]],0),FALSE)</f>
        <v>140</v>
      </c>
    </row>
    <row r="231" spans="1:3" ht="15">
      <c r="A231" s="77" t="s">
        <v>4979</v>
      </c>
      <c r="B231" s="83" t="s">
        <v>370</v>
      </c>
      <c r="C231" s="77">
        <f>VLOOKUP(GroupVertices[[#This Row],[Vertex]],Vertices[],MATCH("ID",Vertices[[#Headers],[Vertex]:[Top Word Pairs in Tweet by Salience]],0),FALSE)</f>
        <v>259</v>
      </c>
    </row>
    <row r="232" spans="1:3" ht="15">
      <c r="A232" s="77" t="s">
        <v>4979</v>
      </c>
      <c r="B232" s="83" t="s">
        <v>578</v>
      </c>
      <c r="C232" s="77">
        <f>VLOOKUP(GroupVertices[[#This Row],[Vertex]],Vertices[],MATCH("ID",Vertices[[#Headers],[Vertex]:[Top Word Pairs in Tweet by Salience]],0),FALSE)</f>
        <v>260</v>
      </c>
    </row>
    <row r="233" spans="1:3" ht="15">
      <c r="A233" s="77" t="s">
        <v>4979</v>
      </c>
      <c r="B233" s="83" t="s">
        <v>334</v>
      </c>
      <c r="C233" s="77">
        <f>VLOOKUP(GroupVertices[[#This Row],[Vertex]],Vertices[],MATCH("ID",Vertices[[#Headers],[Vertex]:[Top Word Pairs in Tweet by Salience]],0),FALSE)</f>
        <v>202</v>
      </c>
    </row>
    <row r="234" spans="1:3" ht="15">
      <c r="A234" s="77" t="s">
        <v>4979</v>
      </c>
      <c r="B234" s="83" t="s">
        <v>332</v>
      </c>
      <c r="C234" s="77">
        <f>VLOOKUP(GroupVertices[[#This Row],[Vertex]],Vertices[],MATCH("ID",Vertices[[#Headers],[Vertex]:[Top Word Pairs in Tweet by Salience]],0),FALSE)</f>
        <v>200</v>
      </c>
    </row>
    <row r="235" spans="1:3" ht="15">
      <c r="A235" s="77" t="s">
        <v>4979</v>
      </c>
      <c r="B235" s="83" t="s">
        <v>314</v>
      </c>
      <c r="C235" s="77">
        <f>VLOOKUP(GroupVertices[[#This Row],[Vertex]],Vertices[],MATCH("ID",Vertices[[#Headers],[Vertex]:[Top Word Pairs in Tweet by Salience]],0),FALSE)</f>
        <v>179</v>
      </c>
    </row>
    <row r="236" spans="1:3" ht="15">
      <c r="A236" s="77" t="s">
        <v>4979</v>
      </c>
      <c r="B236" s="83" t="s">
        <v>282</v>
      </c>
      <c r="C236" s="77">
        <f>VLOOKUP(GroupVertices[[#This Row],[Vertex]],Vertices[],MATCH("ID",Vertices[[#Headers],[Vertex]:[Top Word Pairs in Tweet by Salience]],0),FALSE)</f>
        <v>146</v>
      </c>
    </row>
    <row r="237" spans="1:3" ht="15">
      <c r="A237" s="77" t="s">
        <v>4979</v>
      </c>
      <c r="B237" s="83" t="s">
        <v>278</v>
      </c>
      <c r="C237" s="77">
        <f>VLOOKUP(GroupVertices[[#This Row],[Vertex]],Vertices[],MATCH("ID",Vertices[[#Headers],[Vertex]:[Top Word Pairs in Tweet by Salience]],0),FALSE)</f>
        <v>142</v>
      </c>
    </row>
    <row r="238" spans="1:3" ht="15">
      <c r="A238" s="77" t="s">
        <v>4979</v>
      </c>
      <c r="B238" s="83" t="s">
        <v>277</v>
      </c>
      <c r="C238" s="77">
        <f>VLOOKUP(GroupVertices[[#This Row],[Vertex]],Vertices[],MATCH("ID",Vertices[[#Headers],[Vertex]:[Top Word Pairs in Tweet by Salience]],0),FALSE)</f>
        <v>141</v>
      </c>
    </row>
    <row r="239" spans="1:3" ht="15">
      <c r="A239" s="77" t="s">
        <v>4979</v>
      </c>
      <c r="B239" s="83" t="s">
        <v>276</v>
      </c>
      <c r="C239" s="77">
        <f>VLOOKUP(GroupVertices[[#This Row],[Vertex]],Vertices[],MATCH("ID",Vertices[[#Headers],[Vertex]:[Top Word Pairs in Tweet by Salience]],0),FALSE)</f>
        <v>139</v>
      </c>
    </row>
    <row r="240" spans="1:3" ht="15">
      <c r="A240" s="77" t="s">
        <v>4980</v>
      </c>
      <c r="B240" s="83" t="s">
        <v>435</v>
      </c>
      <c r="C240" s="77">
        <f>VLOOKUP(GroupVertices[[#This Row],[Vertex]],Vertices[],MATCH("ID",Vertices[[#Headers],[Vertex]:[Top Word Pairs in Tweet by Salience]],0),FALSE)</f>
        <v>338</v>
      </c>
    </row>
    <row r="241" spans="1:3" ht="15">
      <c r="A241" s="77" t="s">
        <v>4980</v>
      </c>
      <c r="B241" s="83" t="s">
        <v>598</v>
      </c>
      <c r="C241" s="77">
        <f>VLOOKUP(GroupVertices[[#This Row],[Vertex]],Vertices[],MATCH("ID",Vertices[[#Headers],[Vertex]:[Top Word Pairs in Tweet by Salience]],0),FALSE)</f>
        <v>346</v>
      </c>
    </row>
    <row r="242" spans="1:3" ht="15">
      <c r="A242" s="77" t="s">
        <v>4980</v>
      </c>
      <c r="B242" s="83" t="s">
        <v>597</v>
      </c>
      <c r="C242" s="77">
        <f>VLOOKUP(GroupVertices[[#This Row],[Vertex]],Vertices[],MATCH("ID",Vertices[[#Headers],[Vertex]:[Top Word Pairs in Tweet by Salience]],0),FALSE)</f>
        <v>345</v>
      </c>
    </row>
    <row r="243" spans="1:3" ht="15">
      <c r="A243" s="77" t="s">
        <v>4980</v>
      </c>
      <c r="B243" s="83" t="s">
        <v>596</v>
      </c>
      <c r="C243" s="77">
        <f>VLOOKUP(GroupVertices[[#This Row],[Vertex]],Vertices[],MATCH("ID",Vertices[[#Headers],[Vertex]:[Top Word Pairs in Tweet by Salience]],0),FALSE)</f>
        <v>344</v>
      </c>
    </row>
    <row r="244" spans="1:3" ht="15">
      <c r="A244" s="77" t="s">
        <v>4980</v>
      </c>
      <c r="B244" s="83" t="s">
        <v>595</v>
      </c>
      <c r="C244" s="77">
        <f>VLOOKUP(GroupVertices[[#This Row],[Vertex]],Vertices[],MATCH("ID",Vertices[[#Headers],[Vertex]:[Top Word Pairs in Tweet by Salience]],0),FALSE)</f>
        <v>343</v>
      </c>
    </row>
    <row r="245" spans="1:3" ht="15">
      <c r="A245" s="77" t="s">
        <v>4980</v>
      </c>
      <c r="B245" s="83" t="s">
        <v>594</v>
      </c>
      <c r="C245" s="77">
        <f>VLOOKUP(GroupVertices[[#This Row],[Vertex]],Vertices[],MATCH("ID",Vertices[[#Headers],[Vertex]:[Top Word Pairs in Tweet by Salience]],0),FALSE)</f>
        <v>342</v>
      </c>
    </row>
    <row r="246" spans="1:3" ht="15">
      <c r="A246" s="77" t="s">
        <v>4980</v>
      </c>
      <c r="B246" s="83" t="s">
        <v>593</v>
      </c>
      <c r="C246" s="77">
        <f>VLOOKUP(GroupVertices[[#This Row],[Vertex]],Vertices[],MATCH("ID",Vertices[[#Headers],[Vertex]:[Top Word Pairs in Tweet by Salience]],0),FALSE)</f>
        <v>341</v>
      </c>
    </row>
    <row r="247" spans="1:3" ht="15">
      <c r="A247" s="77" t="s">
        <v>4980</v>
      </c>
      <c r="B247" s="83" t="s">
        <v>592</v>
      </c>
      <c r="C247" s="77">
        <f>VLOOKUP(GroupVertices[[#This Row],[Vertex]],Vertices[],MATCH("ID",Vertices[[#Headers],[Vertex]:[Top Word Pairs in Tweet by Salience]],0),FALSE)</f>
        <v>340</v>
      </c>
    </row>
    <row r="248" spans="1:3" ht="15">
      <c r="A248" s="77" t="s">
        <v>4980</v>
      </c>
      <c r="B248" s="83" t="s">
        <v>591</v>
      </c>
      <c r="C248" s="77">
        <f>VLOOKUP(GroupVertices[[#This Row],[Vertex]],Vertices[],MATCH("ID",Vertices[[#Headers],[Vertex]:[Top Word Pairs in Tweet by Salience]],0),FALSE)</f>
        <v>339</v>
      </c>
    </row>
    <row r="249" spans="1:3" ht="15">
      <c r="A249" s="77" t="s">
        <v>4980</v>
      </c>
      <c r="B249" s="83" t="s">
        <v>564</v>
      </c>
      <c r="C249" s="77">
        <f>VLOOKUP(GroupVertices[[#This Row],[Vertex]],Vertices[],MATCH("ID",Vertices[[#Headers],[Vertex]:[Top Word Pairs in Tweet by Salience]],0),FALSE)</f>
        <v>225</v>
      </c>
    </row>
    <row r="250" spans="1:3" ht="15">
      <c r="A250" s="77" t="s">
        <v>4980</v>
      </c>
      <c r="B250" s="83" t="s">
        <v>354</v>
      </c>
      <c r="C250" s="77">
        <f>VLOOKUP(GroupVertices[[#This Row],[Vertex]],Vertices[],MATCH("ID",Vertices[[#Headers],[Vertex]:[Top Word Pairs in Tweet by Salience]],0),FALSE)</f>
        <v>239</v>
      </c>
    </row>
    <row r="251" spans="1:3" ht="15">
      <c r="A251" s="77" t="s">
        <v>4980</v>
      </c>
      <c r="B251" s="83" t="s">
        <v>353</v>
      </c>
      <c r="C251" s="77">
        <f>VLOOKUP(GroupVertices[[#This Row],[Vertex]],Vertices[],MATCH("ID",Vertices[[#Headers],[Vertex]:[Top Word Pairs in Tweet by Salience]],0),FALSE)</f>
        <v>238</v>
      </c>
    </row>
    <row r="252" spans="1:3" ht="15">
      <c r="A252" s="77" t="s">
        <v>4980</v>
      </c>
      <c r="B252" s="83" t="s">
        <v>348</v>
      </c>
      <c r="C252" s="77">
        <f>VLOOKUP(GroupVertices[[#This Row],[Vertex]],Vertices[],MATCH("ID",Vertices[[#Headers],[Vertex]:[Top Word Pairs in Tweet by Salience]],0),FALSE)</f>
        <v>223</v>
      </c>
    </row>
    <row r="253" spans="1:3" ht="15">
      <c r="A253" s="77" t="s">
        <v>4980</v>
      </c>
      <c r="B253" s="83" t="s">
        <v>563</v>
      </c>
      <c r="C253" s="77">
        <f>VLOOKUP(GroupVertices[[#This Row],[Vertex]],Vertices[],MATCH("ID",Vertices[[#Headers],[Vertex]:[Top Word Pairs in Tweet by Salience]],0),FALSE)</f>
        <v>224</v>
      </c>
    </row>
    <row r="254" spans="1:3" ht="15">
      <c r="A254" s="77" t="s">
        <v>4981</v>
      </c>
      <c r="B254" s="83" t="s">
        <v>467</v>
      </c>
      <c r="C254" s="77">
        <f>VLOOKUP(GroupVertices[[#This Row],[Vertex]],Vertices[],MATCH("ID",Vertices[[#Headers],[Vertex]:[Top Word Pairs in Tweet by Salience]],0),FALSE)</f>
        <v>390</v>
      </c>
    </row>
    <row r="255" spans="1:3" ht="15">
      <c r="A255" s="77" t="s">
        <v>4981</v>
      </c>
      <c r="B255" s="83" t="s">
        <v>468</v>
      </c>
      <c r="C255" s="77">
        <f>VLOOKUP(GroupVertices[[#This Row],[Vertex]],Vertices[],MATCH("ID",Vertices[[#Headers],[Vertex]:[Top Word Pairs in Tweet by Salience]],0),FALSE)</f>
        <v>377</v>
      </c>
    </row>
    <row r="256" spans="1:3" ht="15">
      <c r="A256" s="77" t="s">
        <v>4981</v>
      </c>
      <c r="B256" s="83" t="s">
        <v>608</v>
      </c>
      <c r="C256" s="77">
        <f>VLOOKUP(GroupVertices[[#This Row],[Vertex]],Vertices[],MATCH("ID",Vertices[[#Headers],[Vertex]:[Top Word Pairs in Tweet by Salience]],0),FALSE)</f>
        <v>376</v>
      </c>
    </row>
    <row r="257" spans="1:3" ht="15">
      <c r="A257" s="77" t="s">
        <v>4981</v>
      </c>
      <c r="B257" s="83" t="s">
        <v>607</v>
      </c>
      <c r="C257" s="77">
        <f>VLOOKUP(GroupVertices[[#This Row],[Vertex]],Vertices[],MATCH("ID",Vertices[[#Headers],[Vertex]:[Top Word Pairs in Tweet by Salience]],0),FALSE)</f>
        <v>375</v>
      </c>
    </row>
    <row r="258" spans="1:3" ht="15">
      <c r="A258" s="77" t="s">
        <v>4981</v>
      </c>
      <c r="B258" s="83" t="s">
        <v>606</v>
      </c>
      <c r="C258" s="77">
        <f>VLOOKUP(GroupVertices[[#This Row],[Vertex]],Vertices[],MATCH("ID",Vertices[[#Headers],[Vertex]:[Top Word Pairs in Tweet by Salience]],0),FALSE)</f>
        <v>374</v>
      </c>
    </row>
    <row r="259" spans="1:3" ht="15">
      <c r="A259" s="77" t="s">
        <v>4981</v>
      </c>
      <c r="B259" s="83" t="s">
        <v>605</v>
      </c>
      <c r="C259" s="77">
        <f>VLOOKUP(GroupVertices[[#This Row],[Vertex]],Vertices[],MATCH("ID",Vertices[[#Headers],[Vertex]:[Top Word Pairs in Tweet by Salience]],0),FALSE)</f>
        <v>373</v>
      </c>
    </row>
    <row r="260" spans="1:3" ht="15">
      <c r="A260" s="77" t="s">
        <v>4981</v>
      </c>
      <c r="B260" s="83" t="s">
        <v>604</v>
      </c>
      <c r="C260" s="77">
        <f>VLOOKUP(GroupVertices[[#This Row],[Vertex]],Vertices[],MATCH("ID",Vertices[[#Headers],[Vertex]:[Top Word Pairs in Tweet by Salience]],0),FALSE)</f>
        <v>372</v>
      </c>
    </row>
    <row r="261" spans="1:3" ht="15">
      <c r="A261" s="77" t="s">
        <v>4981</v>
      </c>
      <c r="B261" s="83" t="s">
        <v>463</v>
      </c>
      <c r="C261" s="77">
        <f>VLOOKUP(GroupVertices[[#This Row],[Vertex]],Vertices[],MATCH("ID",Vertices[[#Headers],[Vertex]:[Top Word Pairs in Tweet by Salience]],0),FALSE)</f>
        <v>384</v>
      </c>
    </row>
    <row r="262" spans="1:3" ht="15">
      <c r="A262" s="77" t="s">
        <v>4981</v>
      </c>
      <c r="B262" s="83" t="s">
        <v>457</v>
      </c>
      <c r="C262" s="77">
        <f>VLOOKUP(GroupVertices[[#This Row],[Vertex]],Vertices[],MATCH("ID",Vertices[[#Headers],[Vertex]:[Top Word Pairs in Tweet by Salience]],0),FALSE)</f>
        <v>378</v>
      </c>
    </row>
    <row r="263" spans="1:3" ht="15">
      <c r="A263" s="77" t="s">
        <v>4981</v>
      </c>
      <c r="B263" s="83" t="s">
        <v>456</v>
      </c>
      <c r="C263" s="77">
        <f>VLOOKUP(GroupVertices[[#This Row],[Vertex]],Vertices[],MATCH("ID",Vertices[[#Headers],[Vertex]:[Top Word Pairs in Tweet by Salience]],0),FALSE)</f>
        <v>371</v>
      </c>
    </row>
    <row r="264" spans="1:3" ht="15">
      <c r="A264" s="77" t="s">
        <v>4982</v>
      </c>
      <c r="B264" s="83" t="s">
        <v>498</v>
      </c>
      <c r="C264" s="77">
        <f>VLOOKUP(GroupVertices[[#This Row],[Vertex]],Vertices[],MATCH("ID",Vertices[[#Headers],[Vertex]:[Top Word Pairs in Tweet by Salience]],0),FALSE)</f>
        <v>421</v>
      </c>
    </row>
    <row r="265" spans="1:3" ht="15">
      <c r="A265" s="77" t="s">
        <v>4982</v>
      </c>
      <c r="B265" s="83" t="s">
        <v>495</v>
      </c>
      <c r="C265" s="77">
        <f>VLOOKUP(GroupVertices[[#This Row],[Vertex]],Vertices[],MATCH("ID",Vertices[[#Headers],[Vertex]:[Top Word Pairs in Tweet by Salience]],0),FALSE)</f>
        <v>416</v>
      </c>
    </row>
    <row r="266" spans="1:3" ht="15">
      <c r="A266" s="77" t="s">
        <v>4982</v>
      </c>
      <c r="B266" s="83" t="s">
        <v>620</v>
      </c>
      <c r="C266" s="77">
        <f>VLOOKUP(GroupVertices[[#This Row],[Vertex]],Vertices[],MATCH("ID",Vertices[[#Headers],[Vertex]:[Top Word Pairs in Tweet by Salience]],0),FALSE)</f>
        <v>420</v>
      </c>
    </row>
    <row r="267" spans="1:3" ht="15">
      <c r="A267" s="77" t="s">
        <v>4982</v>
      </c>
      <c r="B267" s="83" t="s">
        <v>497</v>
      </c>
      <c r="C267" s="77">
        <f>VLOOKUP(GroupVertices[[#This Row],[Vertex]],Vertices[],MATCH("ID",Vertices[[#Headers],[Vertex]:[Top Word Pairs in Tweet by Salience]],0),FALSE)</f>
        <v>419</v>
      </c>
    </row>
    <row r="268" spans="1:3" ht="15">
      <c r="A268" s="77" t="s">
        <v>4982</v>
      </c>
      <c r="B268" s="83" t="s">
        <v>494</v>
      </c>
      <c r="C268" s="77">
        <f>VLOOKUP(GroupVertices[[#This Row],[Vertex]],Vertices[],MATCH("ID",Vertices[[#Headers],[Vertex]:[Top Word Pairs in Tweet by Salience]],0),FALSE)</f>
        <v>295</v>
      </c>
    </row>
    <row r="269" spans="1:3" ht="15">
      <c r="A269" s="77" t="s">
        <v>4982</v>
      </c>
      <c r="B269" s="83" t="s">
        <v>407</v>
      </c>
      <c r="C269" s="77">
        <f>VLOOKUP(GroupVertices[[#This Row],[Vertex]],Vertices[],MATCH("ID",Vertices[[#Headers],[Vertex]:[Top Word Pairs in Tweet by Salience]],0),FALSE)</f>
        <v>300</v>
      </c>
    </row>
    <row r="270" spans="1:3" ht="15">
      <c r="A270" s="77" t="s">
        <v>4982</v>
      </c>
      <c r="B270" s="83" t="s">
        <v>406</v>
      </c>
      <c r="C270" s="77">
        <f>VLOOKUP(GroupVertices[[#This Row],[Vertex]],Vertices[],MATCH("ID",Vertices[[#Headers],[Vertex]:[Top Word Pairs in Tweet by Salience]],0),FALSE)</f>
        <v>299</v>
      </c>
    </row>
    <row r="271" spans="1:3" ht="15">
      <c r="A271" s="77" t="s">
        <v>4982</v>
      </c>
      <c r="B271" s="83" t="s">
        <v>404</v>
      </c>
      <c r="C271" s="77">
        <f>VLOOKUP(GroupVertices[[#This Row],[Vertex]],Vertices[],MATCH("ID",Vertices[[#Headers],[Vertex]:[Top Word Pairs in Tweet by Salience]],0),FALSE)</f>
        <v>297</v>
      </c>
    </row>
    <row r="272" spans="1:3" ht="15">
      <c r="A272" s="77" t="s">
        <v>4982</v>
      </c>
      <c r="B272" s="83" t="s">
        <v>402</v>
      </c>
      <c r="C272" s="77">
        <f>VLOOKUP(GroupVertices[[#This Row],[Vertex]],Vertices[],MATCH("ID",Vertices[[#Headers],[Vertex]:[Top Word Pairs in Tweet by Salience]],0),FALSE)</f>
        <v>294</v>
      </c>
    </row>
    <row r="273" spans="1:3" ht="15">
      <c r="A273" s="77" t="s">
        <v>4983</v>
      </c>
      <c r="B273" s="83" t="s">
        <v>450</v>
      </c>
      <c r="C273" s="77">
        <f>VLOOKUP(GroupVertices[[#This Row],[Vertex]],Vertices[],MATCH("ID",Vertices[[#Headers],[Vertex]:[Top Word Pairs in Tweet by Salience]],0),FALSE)</f>
        <v>364</v>
      </c>
    </row>
    <row r="274" spans="1:3" ht="15">
      <c r="A274" s="77" t="s">
        <v>4983</v>
      </c>
      <c r="B274" s="83" t="s">
        <v>449</v>
      </c>
      <c r="C274" s="77">
        <f>VLOOKUP(GroupVertices[[#This Row],[Vertex]],Vertices[],MATCH("ID",Vertices[[#Headers],[Vertex]:[Top Word Pairs in Tweet by Salience]],0),FALSE)</f>
        <v>15</v>
      </c>
    </row>
    <row r="275" spans="1:3" ht="15">
      <c r="A275" s="77" t="s">
        <v>4983</v>
      </c>
      <c r="B275" s="83" t="s">
        <v>443</v>
      </c>
      <c r="C275" s="77">
        <f>VLOOKUP(GroupVertices[[#This Row],[Vertex]],Vertices[],MATCH("ID",Vertices[[#Headers],[Vertex]:[Top Word Pairs in Tweet by Salience]],0),FALSE)</f>
        <v>357</v>
      </c>
    </row>
    <row r="276" spans="1:3" ht="15">
      <c r="A276" s="77" t="s">
        <v>4983</v>
      </c>
      <c r="B276" s="83" t="s">
        <v>439</v>
      </c>
      <c r="C276" s="77">
        <f>VLOOKUP(GroupVertices[[#This Row],[Vertex]],Vertices[],MATCH("ID",Vertices[[#Headers],[Vertex]:[Top Word Pairs in Tweet by Salience]],0),FALSE)</f>
        <v>350</v>
      </c>
    </row>
    <row r="277" spans="1:3" ht="15">
      <c r="A277" s="77" t="s">
        <v>4983</v>
      </c>
      <c r="B277" s="83" t="s">
        <v>438</v>
      </c>
      <c r="C277" s="77">
        <f>VLOOKUP(GroupVertices[[#This Row],[Vertex]],Vertices[],MATCH("ID",Vertices[[#Headers],[Vertex]:[Top Word Pairs in Tweet by Salience]],0),FALSE)</f>
        <v>349</v>
      </c>
    </row>
    <row r="278" spans="1:3" ht="15">
      <c r="A278" s="77" t="s">
        <v>4983</v>
      </c>
      <c r="B278" s="83" t="s">
        <v>192</v>
      </c>
      <c r="C278" s="77">
        <f>VLOOKUP(GroupVertices[[#This Row],[Vertex]],Vertices[],MATCH("ID",Vertices[[#Headers],[Vertex]:[Top Word Pairs in Tweet by Salience]],0),FALSE)</f>
        <v>11</v>
      </c>
    </row>
    <row r="279" spans="1:3" ht="15">
      <c r="A279" s="77" t="s">
        <v>4983</v>
      </c>
      <c r="B279" s="83" t="s">
        <v>526</v>
      </c>
      <c r="C279" s="77">
        <f>VLOOKUP(GroupVertices[[#This Row],[Vertex]],Vertices[],MATCH("ID",Vertices[[#Headers],[Vertex]:[Top Word Pairs in Tweet by Salience]],0),FALSE)</f>
        <v>14</v>
      </c>
    </row>
    <row r="280" spans="1:3" ht="15">
      <c r="A280" s="77" t="s">
        <v>4983</v>
      </c>
      <c r="B280" s="83" t="s">
        <v>525</v>
      </c>
      <c r="C280" s="77">
        <f>VLOOKUP(GroupVertices[[#This Row],[Vertex]],Vertices[],MATCH("ID",Vertices[[#Headers],[Vertex]:[Top Word Pairs in Tweet by Salience]],0),FALSE)</f>
        <v>13</v>
      </c>
    </row>
    <row r="281" spans="1:3" ht="15">
      <c r="A281" s="77" t="s">
        <v>4983</v>
      </c>
      <c r="B281" s="83" t="s">
        <v>524</v>
      </c>
      <c r="C281" s="77">
        <f>VLOOKUP(GroupVertices[[#This Row],[Vertex]],Vertices[],MATCH("ID",Vertices[[#Headers],[Vertex]:[Top Word Pairs in Tweet by Salience]],0),FALSE)</f>
        <v>12</v>
      </c>
    </row>
    <row r="282" spans="1:3" ht="15">
      <c r="A282" s="77" t="s">
        <v>4984</v>
      </c>
      <c r="B282" s="83" t="s">
        <v>240</v>
      </c>
      <c r="C282" s="77">
        <f>VLOOKUP(GroupVertices[[#This Row],[Vertex]],Vertices[],MATCH("ID",Vertices[[#Headers],[Vertex]:[Top Word Pairs in Tweet by Salience]],0),FALSE)</f>
        <v>86</v>
      </c>
    </row>
    <row r="283" spans="1:3" ht="15">
      <c r="A283" s="77" t="s">
        <v>4984</v>
      </c>
      <c r="B283" s="83" t="s">
        <v>550</v>
      </c>
      <c r="C283" s="77">
        <f>VLOOKUP(GroupVertices[[#This Row],[Vertex]],Vertices[],MATCH("ID",Vertices[[#Headers],[Vertex]:[Top Word Pairs in Tweet by Salience]],0),FALSE)</f>
        <v>92</v>
      </c>
    </row>
    <row r="284" spans="1:3" ht="15">
      <c r="A284" s="77" t="s">
        <v>4984</v>
      </c>
      <c r="B284" s="83" t="s">
        <v>549</v>
      </c>
      <c r="C284" s="77">
        <f>VLOOKUP(GroupVertices[[#This Row],[Vertex]],Vertices[],MATCH("ID",Vertices[[#Headers],[Vertex]:[Top Word Pairs in Tweet by Salience]],0),FALSE)</f>
        <v>91</v>
      </c>
    </row>
    <row r="285" spans="1:3" ht="15">
      <c r="A285" s="77" t="s">
        <v>4984</v>
      </c>
      <c r="B285" s="83" t="s">
        <v>548</v>
      </c>
      <c r="C285" s="77">
        <f>VLOOKUP(GroupVertices[[#This Row],[Vertex]],Vertices[],MATCH("ID",Vertices[[#Headers],[Vertex]:[Top Word Pairs in Tweet by Salience]],0),FALSE)</f>
        <v>90</v>
      </c>
    </row>
    <row r="286" spans="1:3" ht="15">
      <c r="A286" s="77" t="s">
        <v>4984</v>
      </c>
      <c r="B286" s="83" t="s">
        <v>547</v>
      </c>
      <c r="C286" s="77">
        <f>VLOOKUP(GroupVertices[[#This Row],[Vertex]],Vertices[],MATCH("ID",Vertices[[#Headers],[Vertex]:[Top Word Pairs in Tweet by Salience]],0),FALSE)</f>
        <v>89</v>
      </c>
    </row>
    <row r="287" spans="1:3" ht="15">
      <c r="A287" s="77" t="s">
        <v>4984</v>
      </c>
      <c r="B287" s="83" t="s">
        <v>546</v>
      </c>
      <c r="C287" s="77">
        <f>VLOOKUP(GroupVertices[[#This Row],[Vertex]],Vertices[],MATCH("ID",Vertices[[#Headers],[Vertex]:[Top Word Pairs in Tweet by Salience]],0),FALSE)</f>
        <v>88</v>
      </c>
    </row>
    <row r="288" spans="1:3" ht="15">
      <c r="A288" s="77" t="s">
        <v>4984</v>
      </c>
      <c r="B288" s="83" t="s">
        <v>545</v>
      </c>
      <c r="C288" s="77">
        <f>VLOOKUP(GroupVertices[[#This Row],[Vertex]],Vertices[],MATCH("ID",Vertices[[#Headers],[Vertex]:[Top Word Pairs in Tweet by Salience]],0),FALSE)</f>
        <v>87</v>
      </c>
    </row>
    <row r="289" spans="1:3" ht="15">
      <c r="A289" s="77" t="s">
        <v>4985</v>
      </c>
      <c r="B289" s="83" t="s">
        <v>225</v>
      </c>
      <c r="C289" s="77">
        <f>VLOOKUP(GroupVertices[[#This Row],[Vertex]],Vertices[],MATCH("ID",Vertices[[#Headers],[Vertex]:[Top Word Pairs in Tweet by Salience]],0),FALSE)</f>
        <v>69</v>
      </c>
    </row>
    <row r="290" spans="1:3" ht="15">
      <c r="A290" s="77" t="s">
        <v>4985</v>
      </c>
      <c r="B290" s="83" t="s">
        <v>543</v>
      </c>
      <c r="C290" s="77">
        <f>VLOOKUP(GroupVertices[[#This Row],[Vertex]],Vertices[],MATCH("ID",Vertices[[#Headers],[Vertex]:[Top Word Pairs in Tweet by Salience]],0),FALSE)</f>
        <v>67</v>
      </c>
    </row>
    <row r="291" spans="1:3" ht="15">
      <c r="A291" s="77" t="s">
        <v>4985</v>
      </c>
      <c r="B291" s="83" t="s">
        <v>542</v>
      </c>
      <c r="C291" s="77">
        <f>VLOOKUP(GroupVertices[[#This Row],[Vertex]],Vertices[],MATCH("ID",Vertices[[#Headers],[Vertex]:[Top Word Pairs in Tweet by Salience]],0),FALSE)</f>
        <v>66</v>
      </c>
    </row>
    <row r="292" spans="1:3" ht="15">
      <c r="A292" s="77" t="s">
        <v>4985</v>
      </c>
      <c r="B292" s="83" t="s">
        <v>224</v>
      </c>
      <c r="C292" s="77">
        <f>VLOOKUP(GroupVertices[[#This Row],[Vertex]],Vertices[],MATCH("ID",Vertices[[#Headers],[Vertex]:[Top Word Pairs in Tweet by Salience]],0),FALSE)</f>
        <v>68</v>
      </c>
    </row>
    <row r="293" spans="1:3" ht="15">
      <c r="A293" s="77" t="s">
        <v>4985</v>
      </c>
      <c r="B293" s="83" t="s">
        <v>223</v>
      </c>
      <c r="C293" s="77">
        <f>VLOOKUP(GroupVertices[[#This Row],[Vertex]],Vertices[],MATCH("ID",Vertices[[#Headers],[Vertex]:[Top Word Pairs in Tweet by Salience]],0),FALSE)</f>
        <v>65</v>
      </c>
    </row>
    <row r="294" spans="1:3" ht="15">
      <c r="A294" s="77" t="s">
        <v>4986</v>
      </c>
      <c r="B294" s="83" t="s">
        <v>522</v>
      </c>
      <c r="C294" s="77">
        <f>VLOOKUP(GroupVertices[[#This Row],[Vertex]],Vertices[],MATCH("ID",Vertices[[#Headers],[Vertex]:[Top Word Pairs in Tweet by Salience]],0),FALSE)</f>
        <v>443</v>
      </c>
    </row>
    <row r="295" spans="1:3" ht="15">
      <c r="A295" s="77" t="s">
        <v>4986</v>
      </c>
      <c r="B295" s="83" t="s">
        <v>631</v>
      </c>
      <c r="C295" s="77">
        <f>VLOOKUP(GroupVertices[[#This Row],[Vertex]],Vertices[],MATCH("ID",Vertices[[#Headers],[Vertex]:[Top Word Pairs in Tweet by Salience]],0),FALSE)</f>
        <v>446</v>
      </c>
    </row>
    <row r="296" spans="1:3" ht="15">
      <c r="A296" s="77" t="s">
        <v>4986</v>
      </c>
      <c r="B296" s="83" t="s">
        <v>630</v>
      </c>
      <c r="C296" s="77">
        <f>VLOOKUP(GroupVertices[[#This Row],[Vertex]],Vertices[],MATCH("ID",Vertices[[#Headers],[Vertex]:[Top Word Pairs in Tweet by Salience]],0),FALSE)</f>
        <v>445</v>
      </c>
    </row>
    <row r="297" spans="1:3" ht="15">
      <c r="A297" s="77" t="s">
        <v>4986</v>
      </c>
      <c r="B297" s="83" t="s">
        <v>629</v>
      </c>
      <c r="C297" s="77">
        <f>VLOOKUP(GroupVertices[[#This Row],[Vertex]],Vertices[],MATCH("ID",Vertices[[#Headers],[Vertex]:[Top Word Pairs in Tweet by Salience]],0),FALSE)</f>
        <v>444</v>
      </c>
    </row>
    <row r="298" spans="1:3" ht="15">
      <c r="A298" s="77" t="s">
        <v>4987</v>
      </c>
      <c r="B298" s="83" t="s">
        <v>520</v>
      </c>
      <c r="C298" s="77">
        <f>VLOOKUP(GroupVertices[[#This Row],[Vertex]],Vertices[],MATCH("ID",Vertices[[#Headers],[Vertex]:[Top Word Pairs in Tweet by Salience]],0),FALSE)</f>
        <v>438</v>
      </c>
    </row>
    <row r="299" spans="1:3" ht="15">
      <c r="A299" s="77" t="s">
        <v>4987</v>
      </c>
      <c r="B299" s="83" t="s">
        <v>628</v>
      </c>
      <c r="C299" s="77">
        <f>VLOOKUP(GroupVertices[[#This Row],[Vertex]],Vertices[],MATCH("ID",Vertices[[#Headers],[Vertex]:[Top Word Pairs in Tweet by Salience]],0),FALSE)</f>
        <v>441</v>
      </c>
    </row>
    <row r="300" spans="1:3" ht="15">
      <c r="A300" s="77" t="s">
        <v>4987</v>
      </c>
      <c r="B300" s="83" t="s">
        <v>627</v>
      </c>
      <c r="C300" s="77">
        <f>VLOOKUP(GroupVertices[[#This Row],[Vertex]],Vertices[],MATCH("ID",Vertices[[#Headers],[Vertex]:[Top Word Pairs in Tweet by Salience]],0),FALSE)</f>
        <v>440</v>
      </c>
    </row>
    <row r="301" spans="1:3" ht="15">
      <c r="A301" s="77" t="s">
        <v>4987</v>
      </c>
      <c r="B301" s="83" t="s">
        <v>626</v>
      </c>
      <c r="C301" s="77">
        <f>VLOOKUP(GroupVertices[[#This Row],[Vertex]],Vertices[],MATCH("ID",Vertices[[#Headers],[Vertex]:[Top Word Pairs in Tweet by Salience]],0),FALSE)</f>
        <v>439</v>
      </c>
    </row>
    <row r="302" spans="1:3" ht="15">
      <c r="A302" s="77" t="s">
        <v>4988</v>
      </c>
      <c r="B302" s="83" t="s">
        <v>461</v>
      </c>
      <c r="C302" s="77">
        <f>VLOOKUP(GroupVertices[[#This Row],[Vertex]],Vertices[],MATCH("ID",Vertices[[#Headers],[Vertex]:[Top Word Pairs in Tweet by Salience]],0),FALSE)</f>
        <v>382</v>
      </c>
    </row>
    <row r="303" spans="1:3" ht="15">
      <c r="A303" s="77" t="s">
        <v>4988</v>
      </c>
      <c r="B303" s="83" t="s">
        <v>460</v>
      </c>
      <c r="C303" s="77">
        <f>VLOOKUP(GroupVertices[[#This Row],[Vertex]],Vertices[],MATCH("ID",Vertices[[#Headers],[Vertex]:[Top Word Pairs in Tweet by Salience]],0),FALSE)</f>
        <v>337</v>
      </c>
    </row>
    <row r="304" spans="1:3" ht="15">
      <c r="A304" s="77" t="s">
        <v>4988</v>
      </c>
      <c r="B304" s="83" t="s">
        <v>454</v>
      </c>
      <c r="C304" s="77">
        <f>VLOOKUP(GroupVertices[[#This Row],[Vertex]],Vertices[],MATCH("ID",Vertices[[#Headers],[Vertex]:[Top Word Pairs in Tweet by Salience]],0),FALSE)</f>
        <v>368</v>
      </c>
    </row>
    <row r="305" spans="1:3" ht="15">
      <c r="A305" s="77" t="s">
        <v>4988</v>
      </c>
      <c r="B305" s="83" t="s">
        <v>434</v>
      </c>
      <c r="C305" s="77">
        <f>VLOOKUP(GroupVertices[[#This Row],[Vertex]],Vertices[],MATCH("ID",Vertices[[#Headers],[Vertex]:[Top Word Pairs in Tweet by Salience]],0),FALSE)</f>
        <v>336</v>
      </c>
    </row>
    <row r="306" spans="1:3" ht="15">
      <c r="A306" s="77" t="s">
        <v>4989</v>
      </c>
      <c r="B306" s="83" t="s">
        <v>451</v>
      </c>
      <c r="C306" s="77">
        <f>VLOOKUP(GroupVertices[[#This Row],[Vertex]],Vertices[],MATCH("ID",Vertices[[#Headers],[Vertex]:[Top Word Pairs in Tweet by Salience]],0),FALSE)</f>
        <v>365</v>
      </c>
    </row>
    <row r="307" spans="1:3" ht="15">
      <c r="A307" s="77" t="s">
        <v>4989</v>
      </c>
      <c r="B307" s="83" t="s">
        <v>529</v>
      </c>
      <c r="C307" s="77">
        <f>VLOOKUP(GroupVertices[[#This Row],[Vertex]],Vertices[],MATCH("ID",Vertices[[#Headers],[Vertex]:[Top Word Pairs in Tweet by Salience]],0),FALSE)</f>
        <v>25</v>
      </c>
    </row>
    <row r="308" spans="1:3" ht="15">
      <c r="A308" s="77" t="s">
        <v>4989</v>
      </c>
      <c r="B308" s="83" t="s">
        <v>196</v>
      </c>
      <c r="C308" s="77">
        <f>VLOOKUP(GroupVertices[[#This Row],[Vertex]],Vertices[],MATCH("ID",Vertices[[#Headers],[Vertex]:[Top Word Pairs in Tweet by Salience]],0),FALSE)</f>
        <v>23</v>
      </c>
    </row>
    <row r="309" spans="1:3" ht="15">
      <c r="A309" s="77" t="s">
        <v>4989</v>
      </c>
      <c r="B309" s="83" t="s">
        <v>528</v>
      </c>
      <c r="C309" s="77">
        <f>VLOOKUP(GroupVertices[[#This Row],[Vertex]],Vertices[],MATCH("ID",Vertices[[#Headers],[Vertex]:[Top Word Pairs in Tweet by Salience]],0),FALSE)</f>
        <v>24</v>
      </c>
    </row>
    <row r="310" spans="1:3" ht="15">
      <c r="A310" s="77" t="s">
        <v>4990</v>
      </c>
      <c r="B310" s="83" t="s">
        <v>442</v>
      </c>
      <c r="C310" s="77">
        <f>VLOOKUP(GroupVertices[[#This Row],[Vertex]],Vertices[],MATCH("ID",Vertices[[#Headers],[Vertex]:[Top Word Pairs in Tweet by Salience]],0),FALSE)</f>
        <v>355</v>
      </c>
    </row>
    <row r="311" spans="1:3" ht="15">
      <c r="A311" s="77" t="s">
        <v>4990</v>
      </c>
      <c r="B311" s="83" t="s">
        <v>601</v>
      </c>
      <c r="C311" s="77">
        <f>VLOOKUP(GroupVertices[[#This Row],[Vertex]],Vertices[],MATCH("ID",Vertices[[#Headers],[Vertex]:[Top Word Pairs in Tweet by Salience]],0),FALSE)</f>
        <v>356</v>
      </c>
    </row>
    <row r="312" spans="1:3" ht="15">
      <c r="A312" s="77" t="s">
        <v>4990</v>
      </c>
      <c r="B312" s="83" t="s">
        <v>523</v>
      </c>
      <c r="C312" s="77">
        <f>VLOOKUP(GroupVertices[[#This Row],[Vertex]],Vertices[],MATCH("ID",Vertices[[#Headers],[Vertex]:[Top Word Pairs in Tweet by Salience]],0),FALSE)</f>
        <v>4</v>
      </c>
    </row>
    <row r="313" spans="1:3" ht="15">
      <c r="A313" s="77" t="s">
        <v>4990</v>
      </c>
      <c r="B313" s="83" t="s">
        <v>188</v>
      </c>
      <c r="C313" s="77">
        <f>VLOOKUP(GroupVertices[[#This Row],[Vertex]],Vertices[],MATCH("ID",Vertices[[#Headers],[Vertex]:[Top Word Pairs in Tweet by Salience]],0),FALSE)</f>
        <v>3</v>
      </c>
    </row>
    <row r="314" spans="1:3" ht="15">
      <c r="A314" s="77" t="s">
        <v>4991</v>
      </c>
      <c r="B314" s="83" t="s">
        <v>440</v>
      </c>
      <c r="C314" s="77">
        <f>VLOOKUP(GroupVertices[[#This Row],[Vertex]],Vertices[],MATCH("ID",Vertices[[#Headers],[Vertex]:[Top Word Pairs in Tweet by Salience]],0),FALSE)</f>
        <v>351</v>
      </c>
    </row>
    <row r="315" spans="1:3" ht="15">
      <c r="A315" s="77" t="s">
        <v>4991</v>
      </c>
      <c r="B315" s="83" t="s">
        <v>600</v>
      </c>
      <c r="C315" s="77">
        <f>VLOOKUP(GroupVertices[[#This Row],[Vertex]],Vertices[],MATCH("ID",Vertices[[#Headers],[Vertex]:[Top Word Pairs in Tweet by Salience]],0),FALSE)</f>
        <v>353</v>
      </c>
    </row>
    <row r="316" spans="1:3" ht="15">
      <c r="A316" s="77" t="s">
        <v>4991</v>
      </c>
      <c r="B316" s="83" t="s">
        <v>599</v>
      </c>
      <c r="C316" s="77">
        <f>VLOOKUP(GroupVertices[[#This Row],[Vertex]],Vertices[],MATCH("ID",Vertices[[#Headers],[Vertex]:[Top Word Pairs in Tweet by Salience]],0),FALSE)</f>
        <v>352</v>
      </c>
    </row>
    <row r="317" spans="1:3" ht="15">
      <c r="A317" s="77" t="s">
        <v>4991</v>
      </c>
      <c r="B317" s="83" t="s">
        <v>577</v>
      </c>
      <c r="C317" s="77">
        <f>VLOOKUP(GroupVertices[[#This Row],[Vertex]],Vertices[],MATCH("ID",Vertices[[#Headers],[Vertex]:[Top Word Pairs in Tweet by Salience]],0),FALSE)</f>
        <v>248</v>
      </c>
    </row>
    <row r="318" spans="1:3" ht="15">
      <c r="A318" s="77" t="s">
        <v>4992</v>
      </c>
      <c r="B318" s="83" t="s">
        <v>419</v>
      </c>
      <c r="C318" s="77">
        <f>VLOOKUP(GroupVertices[[#This Row],[Vertex]],Vertices[],MATCH("ID",Vertices[[#Headers],[Vertex]:[Top Word Pairs in Tweet by Salience]],0),FALSE)</f>
        <v>315</v>
      </c>
    </row>
    <row r="319" spans="1:3" ht="15">
      <c r="A319" s="77" t="s">
        <v>4992</v>
      </c>
      <c r="B319" s="83" t="s">
        <v>587</v>
      </c>
      <c r="C319" s="77">
        <f>VLOOKUP(GroupVertices[[#This Row],[Vertex]],Vertices[],MATCH("ID",Vertices[[#Headers],[Vertex]:[Top Word Pairs in Tweet by Salience]],0),FALSE)</f>
        <v>318</v>
      </c>
    </row>
    <row r="320" spans="1:3" ht="15">
      <c r="A320" s="77" t="s">
        <v>4992</v>
      </c>
      <c r="B320" s="83" t="s">
        <v>586</v>
      </c>
      <c r="C320" s="77">
        <f>VLOOKUP(GroupVertices[[#This Row],[Vertex]],Vertices[],MATCH("ID",Vertices[[#Headers],[Vertex]:[Top Word Pairs in Tweet by Salience]],0),FALSE)</f>
        <v>317</v>
      </c>
    </row>
    <row r="321" spans="1:3" ht="15">
      <c r="A321" s="77" t="s">
        <v>4992</v>
      </c>
      <c r="B321" s="83" t="s">
        <v>585</v>
      </c>
      <c r="C321" s="77">
        <f>VLOOKUP(GroupVertices[[#This Row],[Vertex]],Vertices[],MATCH("ID",Vertices[[#Headers],[Vertex]:[Top Word Pairs in Tweet by Salience]],0),FALSE)</f>
        <v>316</v>
      </c>
    </row>
    <row r="322" spans="1:3" ht="15">
      <c r="A322" s="77" t="s">
        <v>4993</v>
      </c>
      <c r="B322" s="83" t="s">
        <v>243</v>
      </c>
      <c r="C322" s="77">
        <f>VLOOKUP(GroupVertices[[#This Row],[Vertex]],Vertices[],MATCH("ID",Vertices[[#Headers],[Vertex]:[Top Word Pairs in Tweet by Salience]],0),FALSE)</f>
        <v>95</v>
      </c>
    </row>
    <row r="323" spans="1:3" ht="15">
      <c r="A323" s="77" t="s">
        <v>4993</v>
      </c>
      <c r="B323" s="83" t="s">
        <v>242</v>
      </c>
      <c r="C323" s="77">
        <f>VLOOKUP(GroupVertices[[#This Row],[Vertex]],Vertices[],MATCH("ID",Vertices[[#Headers],[Vertex]:[Top Word Pairs in Tweet by Salience]],0),FALSE)</f>
        <v>57</v>
      </c>
    </row>
    <row r="324" spans="1:3" ht="15">
      <c r="A324" s="77" t="s">
        <v>4993</v>
      </c>
      <c r="B324" s="83" t="s">
        <v>229</v>
      </c>
      <c r="C324" s="77">
        <f>VLOOKUP(GroupVertices[[#This Row],[Vertex]],Vertices[],MATCH("ID",Vertices[[#Headers],[Vertex]:[Top Word Pairs in Tweet by Salience]],0),FALSE)</f>
        <v>73</v>
      </c>
    </row>
    <row r="325" spans="1:3" ht="15">
      <c r="A325" s="77" t="s">
        <v>4993</v>
      </c>
      <c r="B325" s="83" t="s">
        <v>218</v>
      </c>
      <c r="C325" s="77">
        <f>VLOOKUP(GroupVertices[[#This Row],[Vertex]],Vertices[],MATCH("ID",Vertices[[#Headers],[Vertex]:[Top Word Pairs in Tweet by Salience]],0),FALSE)</f>
        <v>56</v>
      </c>
    </row>
    <row r="326" spans="1:3" ht="15">
      <c r="A326" s="77" t="s">
        <v>4994</v>
      </c>
      <c r="B326" s="83" t="s">
        <v>492</v>
      </c>
      <c r="C326" s="77">
        <f>VLOOKUP(GroupVertices[[#This Row],[Vertex]],Vertices[],MATCH("ID",Vertices[[#Headers],[Vertex]:[Top Word Pairs in Tweet by Salience]],0),FALSE)</f>
        <v>412</v>
      </c>
    </row>
    <row r="327" spans="1:3" ht="15">
      <c r="A327" s="77" t="s">
        <v>4994</v>
      </c>
      <c r="B327" s="83" t="s">
        <v>618</v>
      </c>
      <c r="C327" s="77">
        <f>VLOOKUP(GroupVertices[[#This Row],[Vertex]],Vertices[],MATCH("ID",Vertices[[#Headers],[Vertex]:[Top Word Pairs in Tweet by Salience]],0),FALSE)</f>
        <v>414</v>
      </c>
    </row>
    <row r="328" spans="1:3" ht="15">
      <c r="A328" s="77" t="s">
        <v>4994</v>
      </c>
      <c r="B328" s="83" t="s">
        <v>617</v>
      </c>
      <c r="C328" s="77">
        <f>VLOOKUP(GroupVertices[[#This Row],[Vertex]],Vertices[],MATCH("ID",Vertices[[#Headers],[Vertex]:[Top Word Pairs in Tweet by Salience]],0),FALSE)</f>
        <v>413</v>
      </c>
    </row>
    <row r="329" spans="1:3" ht="15">
      <c r="A329" s="77" t="s">
        <v>4995</v>
      </c>
      <c r="B329" s="83" t="s">
        <v>473</v>
      </c>
      <c r="C329" s="77">
        <f>VLOOKUP(GroupVertices[[#This Row],[Vertex]],Vertices[],MATCH("ID",Vertices[[#Headers],[Vertex]:[Top Word Pairs in Tweet by Salience]],0),FALSE)</f>
        <v>398</v>
      </c>
    </row>
    <row r="330" spans="1:3" ht="15">
      <c r="A330" s="77" t="s">
        <v>4995</v>
      </c>
      <c r="B330" s="83" t="s">
        <v>472</v>
      </c>
      <c r="C330" s="77">
        <f>VLOOKUP(GroupVertices[[#This Row],[Vertex]],Vertices[],MATCH("ID",Vertices[[#Headers],[Vertex]:[Top Word Pairs in Tweet by Salience]],0),FALSE)</f>
        <v>396</v>
      </c>
    </row>
    <row r="331" spans="1:3" ht="15">
      <c r="A331" s="77" t="s">
        <v>4995</v>
      </c>
      <c r="B331" s="83" t="s">
        <v>614</v>
      </c>
      <c r="C331" s="77">
        <f>VLOOKUP(GroupVertices[[#This Row],[Vertex]],Vertices[],MATCH("ID",Vertices[[#Headers],[Vertex]:[Top Word Pairs in Tweet by Salience]],0),FALSE)</f>
        <v>397</v>
      </c>
    </row>
    <row r="332" spans="1:3" ht="15">
      <c r="A332" s="77" t="s">
        <v>4996</v>
      </c>
      <c r="B332" s="83" t="s">
        <v>465</v>
      </c>
      <c r="C332" s="77">
        <f>VLOOKUP(GroupVertices[[#This Row],[Vertex]],Vertices[],MATCH("ID",Vertices[[#Headers],[Vertex]:[Top Word Pairs in Tweet by Salience]],0),FALSE)</f>
        <v>386</v>
      </c>
    </row>
    <row r="333" spans="1:3" ht="15">
      <c r="A333" s="77" t="s">
        <v>4996</v>
      </c>
      <c r="B333" s="83" t="s">
        <v>610</v>
      </c>
      <c r="C333" s="77">
        <f>VLOOKUP(GroupVertices[[#This Row],[Vertex]],Vertices[],MATCH("ID",Vertices[[#Headers],[Vertex]:[Top Word Pairs in Tweet by Salience]],0),FALSE)</f>
        <v>387</v>
      </c>
    </row>
    <row r="334" spans="1:3" ht="15">
      <c r="A334" s="77" t="s">
        <v>4996</v>
      </c>
      <c r="B334" s="83" t="s">
        <v>464</v>
      </c>
      <c r="C334" s="77">
        <f>VLOOKUP(GroupVertices[[#This Row],[Vertex]],Vertices[],MATCH("ID",Vertices[[#Headers],[Vertex]:[Top Word Pairs in Tweet by Salience]],0),FALSE)</f>
        <v>385</v>
      </c>
    </row>
    <row r="335" spans="1:3" ht="15">
      <c r="A335" s="77" t="s">
        <v>4997</v>
      </c>
      <c r="B335" s="83" t="s">
        <v>458</v>
      </c>
      <c r="C335" s="77">
        <f>VLOOKUP(GroupVertices[[#This Row],[Vertex]],Vertices[],MATCH("ID",Vertices[[#Headers],[Vertex]:[Top Word Pairs in Tweet by Salience]],0),FALSE)</f>
        <v>379</v>
      </c>
    </row>
    <row r="336" spans="1:3" ht="15">
      <c r="A336" s="77" t="s">
        <v>4997</v>
      </c>
      <c r="B336" s="83" t="s">
        <v>459</v>
      </c>
      <c r="C336" s="77">
        <f>VLOOKUP(GroupVertices[[#This Row],[Vertex]],Vertices[],MATCH("ID",Vertices[[#Headers],[Vertex]:[Top Word Pairs in Tweet by Salience]],0),FALSE)</f>
        <v>381</v>
      </c>
    </row>
    <row r="337" spans="1:3" ht="15">
      <c r="A337" s="77" t="s">
        <v>4997</v>
      </c>
      <c r="B337" s="83" t="s">
        <v>609</v>
      </c>
      <c r="C337" s="77">
        <f>VLOOKUP(GroupVertices[[#This Row],[Vertex]],Vertices[],MATCH("ID",Vertices[[#Headers],[Vertex]:[Top Word Pairs in Tweet by Salience]],0),FALSE)</f>
        <v>380</v>
      </c>
    </row>
    <row r="338" spans="1:3" ht="15">
      <c r="A338" s="77" t="s">
        <v>4998</v>
      </c>
      <c r="B338" s="83" t="s">
        <v>418</v>
      </c>
      <c r="C338" s="77">
        <f>VLOOKUP(GroupVertices[[#This Row],[Vertex]],Vertices[],MATCH("ID",Vertices[[#Headers],[Vertex]:[Top Word Pairs in Tweet by Salience]],0),FALSE)</f>
        <v>314</v>
      </c>
    </row>
    <row r="339" spans="1:3" ht="15">
      <c r="A339" s="77" t="s">
        <v>4998</v>
      </c>
      <c r="B339" s="83" t="s">
        <v>417</v>
      </c>
      <c r="C339" s="77">
        <f>VLOOKUP(GroupVertices[[#This Row],[Vertex]],Vertices[],MATCH("ID",Vertices[[#Headers],[Vertex]:[Top Word Pairs in Tweet by Salience]],0),FALSE)</f>
        <v>312</v>
      </c>
    </row>
    <row r="340" spans="1:3" ht="15">
      <c r="A340" s="77" t="s">
        <v>4998</v>
      </c>
      <c r="B340" s="83" t="s">
        <v>584</v>
      </c>
      <c r="C340" s="77">
        <f>VLOOKUP(GroupVertices[[#This Row],[Vertex]],Vertices[],MATCH("ID",Vertices[[#Headers],[Vertex]:[Top Word Pairs in Tweet by Salience]],0),FALSE)</f>
        <v>313</v>
      </c>
    </row>
    <row r="341" spans="1:3" ht="15">
      <c r="A341" s="77" t="s">
        <v>4999</v>
      </c>
      <c r="B341" s="83" t="s">
        <v>355</v>
      </c>
      <c r="C341" s="77">
        <f>VLOOKUP(GroupVertices[[#This Row],[Vertex]],Vertices[],MATCH("ID",Vertices[[#Headers],[Vertex]:[Top Word Pairs in Tweet by Salience]],0),FALSE)</f>
        <v>240</v>
      </c>
    </row>
    <row r="342" spans="1:3" ht="15">
      <c r="A342" s="77" t="s">
        <v>4999</v>
      </c>
      <c r="B342" s="83" t="s">
        <v>574</v>
      </c>
      <c r="C342" s="77">
        <f>VLOOKUP(GroupVertices[[#This Row],[Vertex]],Vertices[],MATCH("ID",Vertices[[#Headers],[Vertex]:[Top Word Pairs in Tweet by Salience]],0),FALSE)</f>
        <v>242</v>
      </c>
    </row>
    <row r="343" spans="1:3" ht="15">
      <c r="A343" s="77" t="s">
        <v>4999</v>
      </c>
      <c r="B343" s="83" t="s">
        <v>573</v>
      </c>
      <c r="C343" s="77">
        <f>VLOOKUP(GroupVertices[[#This Row],[Vertex]],Vertices[],MATCH("ID",Vertices[[#Headers],[Vertex]:[Top Word Pairs in Tweet by Salience]],0),FALSE)</f>
        <v>241</v>
      </c>
    </row>
    <row r="344" spans="1:3" ht="15">
      <c r="A344" s="77" t="s">
        <v>5000</v>
      </c>
      <c r="B344" s="83" t="s">
        <v>272</v>
      </c>
      <c r="C344" s="77">
        <f>VLOOKUP(GroupVertices[[#This Row],[Vertex]],Vertices[],MATCH("ID",Vertices[[#Headers],[Vertex]:[Top Word Pairs in Tweet by Salience]],0),FALSE)</f>
        <v>132</v>
      </c>
    </row>
    <row r="345" spans="1:3" ht="15">
      <c r="A345" s="77" t="s">
        <v>5000</v>
      </c>
      <c r="B345" s="83" t="s">
        <v>557</v>
      </c>
      <c r="C345" s="77">
        <f>VLOOKUP(GroupVertices[[#This Row],[Vertex]],Vertices[],MATCH("ID",Vertices[[#Headers],[Vertex]:[Top Word Pairs in Tweet by Salience]],0),FALSE)</f>
        <v>134</v>
      </c>
    </row>
    <row r="346" spans="1:3" ht="15">
      <c r="A346" s="77" t="s">
        <v>5000</v>
      </c>
      <c r="B346" s="83" t="s">
        <v>556</v>
      </c>
      <c r="C346" s="77">
        <f>VLOOKUP(GroupVertices[[#This Row],[Vertex]],Vertices[],MATCH("ID",Vertices[[#Headers],[Vertex]:[Top Word Pairs in Tweet by Salience]],0),FALSE)</f>
        <v>133</v>
      </c>
    </row>
    <row r="347" spans="1:3" ht="15">
      <c r="A347" s="77" t="s">
        <v>5001</v>
      </c>
      <c r="B347" s="83" t="s">
        <v>260</v>
      </c>
      <c r="C347" s="77">
        <f>VLOOKUP(GroupVertices[[#This Row],[Vertex]],Vertices[],MATCH("ID",Vertices[[#Headers],[Vertex]:[Top Word Pairs in Tweet by Salience]],0),FALSE)</f>
        <v>114</v>
      </c>
    </row>
    <row r="348" spans="1:3" ht="15">
      <c r="A348" s="77" t="s">
        <v>5001</v>
      </c>
      <c r="B348" s="83" t="s">
        <v>553</v>
      </c>
      <c r="C348" s="77">
        <f>VLOOKUP(GroupVertices[[#This Row],[Vertex]],Vertices[],MATCH("ID",Vertices[[#Headers],[Vertex]:[Top Word Pairs in Tweet by Salience]],0),FALSE)</f>
        <v>116</v>
      </c>
    </row>
    <row r="349" spans="1:3" ht="15">
      <c r="A349" s="77" t="s">
        <v>5001</v>
      </c>
      <c r="B349" s="83" t="s">
        <v>552</v>
      </c>
      <c r="C349" s="77">
        <f>VLOOKUP(GroupVertices[[#This Row],[Vertex]],Vertices[],MATCH("ID",Vertices[[#Headers],[Vertex]:[Top Word Pairs in Tweet by Salience]],0),FALSE)</f>
        <v>115</v>
      </c>
    </row>
    <row r="350" spans="1:3" ht="15">
      <c r="A350" s="77" t="s">
        <v>5002</v>
      </c>
      <c r="B350" s="83" t="s">
        <v>212</v>
      </c>
      <c r="C350" s="77">
        <f>VLOOKUP(GroupVertices[[#This Row],[Vertex]],Vertices[],MATCH("ID",Vertices[[#Headers],[Vertex]:[Top Word Pairs in Tweet by Salience]],0),FALSE)</f>
        <v>51</v>
      </c>
    </row>
    <row r="351" spans="1:3" ht="15">
      <c r="A351" s="77" t="s">
        <v>5002</v>
      </c>
      <c r="B351" s="83" t="s">
        <v>211</v>
      </c>
      <c r="C351" s="77">
        <f>VLOOKUP(GroupVertices[[#This Row],[Vertex]],Vertices[],MATCH("ID",Vertices[[#Headers],[Vertex]:[Top Word Pairs in Tweet by Salience]],0),FALSE)</f>
        <v>50</v>
      </c>
    </row>
    <row r="352" spans="1:3" ht="15">
      <c r="A352" s="77" t="s">
        <v>5002</v>
      </c>
      <c r="B352" s="83" t="s">
        <v>210</v>
      </c>
      <c r="C352" s="77">
        <f>VLOOKUP(GroupVertices[[#This Row],[Vertex]],Vertices[],MATCH("ID",Vertices[[#Headers],[Vertex]:[Top Word Pairs in Tweet by Salience]],0),FALSE)</f>
        <v>49</v>
      </c>
    </row>
    <row r="353" spans="1:3" ht="15">
      <c r="A353" s="77" t="s">
        <v>5003</v>
      </c>
      <c r="B353" s="83" t="s">
        <v>205</v>
      </c>
      <c r="C353" s="77">
        <f>VLOOKUP(GroupVertices[[#This Row],[Vertex]],Vertices[],MATCH("ID",Vertices[[#Headers],[Vertex]:[Top Word Pairs in Tweet by Salience]],0),FALSE)</f>
        <v>41</v>
      </c>
    </row>
    <row r="354" spans="1:3" ht="15">
      <c r="A354" s="77" t="s">
        <v>5003</v>
      </c>
      <c r="B354" s="83" t="s">
        <v>537</v>
      </c>
      <c r="C354" s="77">
        <f>VLOOKUP(GroupVertices[[#This Row],[Vertex]],Vertices[],MATCH("ID",Vertices[[#Headers],[Vertex]:[Top Word Pairs in Tweet by Salience]],0),FALSE)</f>
        <v>43</v>
      </c>
    </row>
    <row r="355" spans="1:3" ht="15">
      <c r="A355" s="77" t="s">
        <v>5003</v>
      </c>
      <c r="B355" s="83" t="s">
        <v>536</v>
      </c>
      <c r="C355" s="77">
        <f>VLOOKUP(GroupVertices[[#This Row],[Vertex]],Vertices[],MATCH("ID",Vertices[[#Headers],[Vertex]:[Top Word Pairs in Tweet by Salience]],0),FALSE)</f>
        <v>42</v>
      </c>
    </row>
    <row r="356" spans="1:3" ht="15">
      <c r="A356" s="77" t="s">
        <v>5004</v>
      </c>
      <c r="B356" s="83" t="s">
        <v>202</v>
      </c>
      <c r="C356" s="77">
        <f>VLOOKUP(GroupVertices[[#This Row],[Vertex]],Vertices[],MATCH("ID",Vertices[[#Headers],[Vertex]:[Top Word Pairs in Tweet by Salience]],0),FALSE)</f>
        <v>34</v>
      </c>
    </row>
    <row r="357" spans="1:3" ht="15">
      <c r="A357" s="77" t="s">
        <v>5004</v>
      </c>
      <c r="B357" s="83" t="s">
        <v>533</v>
      </c>
      <c r="C357" s="77">
        <f>VLOOKUP(GroupVertices[[#This Row],[Vertex]],Vertices[],MATCH("ID",Vertices[[#Headers],[Vertex]:[Top Word Pairs in Tweet by Salience]],0),FALSE)</f>
        <v>36</v>
      </c>
    </row>
    <row r="358" spans="1:3" ht="15">
      <c r="A358" s="77" t="s">
        <v>5004</v>
      </c>
      <c r="B358" s="83" t="s">
        <v>532</v>
      </c>
      <c r="C358" s="77">
        <f>VLOOKUP(GroupVertices[[#This Row],[Vertex]],Vertices[],MATCH("ID",Vertices[[#Headers],[Vertex]:[Top Word Pairs in Tweet by Salience]],0),FALSE)</f>
        <v>35</v>
      </c>
    </row>
    <row r="359" spans="1:3" ht="15">
      <c r="A359" s="77" t="s">
        <v>5005</v>
      </c>
      <c r="B359" s="83" t="s">
        <v>215</v>
      </c>
      <c r="C359" s="77">
        <f>VLOOKUP(GroupVertices[[#This Row],[Vertex]],Vertices[],MATCH("ID",Vertices[[#Headers],[Vertex]:[Top Word Pairs in Tweet by Salience]],0),FALSE)</f>
        <v>6</v>
      </c>
    </row>
    <row r="360" spans="1:3" ht="15">
      <c r="A360" s="77" t="s">
        <v>5005</v>
      </c>
      <c r="B360" s="83" t="s">
        <v>214</v>
      </c>
      <c r="C360" s="77">
        <f>VLOOKUP(GroupVertices[[#This Row],[Vertex]],Vertices[],MATCH("ID",Vertices[[#Headers],[Vertex]:[Top Word Pairs in Tweet by Salience]],0),FALSE)</f>
        <v>7</v>
      </c>
    </row>
    <row r="361" spans="1:3" ht="15">
      <c r="A361" s="77" t="s">
        <v>5005</v>
      </c>
      <c r="B361" s="83" t="s">
        <v>189</v>
      </c>
      <c r="C361" s="77">
        <f>VLOOKUP(GroupVertices[[#This Row],[Vertex]],Vertices[],MATCH("ID",Vertices[[#Headers],[Vertex]:[Top Word Pairs in Tweet by Salience]],0),FALSE)</f>
        <v>5</v>
      </c>
    </row>
    <row r="362" spans="1:3" ht="15">
      <c r="A362" s="77" t="s">
        <v>5006</v>
      </c>
      <c r="B362" s="83" t="s">
        <v>487</v>
      </c>
      <c r="C362" s="77">
        <f>VLOOKUP(GroupVertices[[#This Row],[Vertex]],Vertices[],MATCH("ID",Vertices[[#Headers],[Vertex]:[Top Word Pairs in Tweet by Salience]],0),FALSE)</f>
        <v>411</v>
      </c>
    </row>
    <row r="363" spans="1:3" ht="15">
      <c r="A363" s="77" t="s">
        <v>5006</v>
      </c>
      <c r="B363" s="83" t="s">
        <v>486</v>
      </c>
      <c r="C363" s="77">
        <f>VLOOKUP(GroupVertices[[#This Row],[Vertex]],Vertices[],MATCH("ID",Vertices[[#Headers],[Vertex]:[Top Word Pairs in Tweet by Salience]],0),FALSE)</f>
        <v>410</v>
      </c>
    </row>
    <row r="364" spans="1:3" ht="15">
      <c r="A364" s="77" t="s">
        <v>5007</v>
      </c>
      <c r="B364" s="83" t="s">
        <v>480</v>
      </c>
      <c r="C364" s="77">
        <f>VLOOKUP(GroupVertices[[#This Row],[Vertex]],Vertices[],MATCH("ID",Vertices[[#Headers],[Vertex]:[Top Word Pairs in Tweet by Salience]],0),FALSE)</f>
        <v>405</v>
      </c>
    </row>
    <row r="365" spans="1:3" ht="15">
      <c r="A365" s="77" t="s">
        <v>5007</v>
      </c>
      <c r="B365" s="83" t="s">
        <v>616</v>
      </c>
      <c r="C365" s="77">
        <f>VLOOKUP(GroupVertices[[#This Row],[Vertex]],Vertices[],MATCH("ID",Vertices[[#Headers],[Vertex]:[Top Word Pairs in Tweet by Salience]],0),FALSE)</f>
        <v>406</v>
      </c>
    </row>
    <row r="366" spans="1:3" ht="15">
      <c r="A366" s="77" t="s">
        <v>5008</v>
      </c>
      <c r="B366" s="83" t="s">
        <v>478</v>
      </c>
      <c r="C366" s="77">
        <f>VLOOKUP(GroupVertices[[#This Row],[Vertex]],Vertices[],MATCH("ID",Vertices[[#Headers],[Vertex]:[Top Word Pairs in Tweet by Salience]],0),FALSE)</f>
        <v>402</v>
      </c>
    </row>
    <row r="367" spans="1:3" ht="15">
      <c r="A367" s="77" t="s">
        <v>5008</v>
      </c>
      <c r="B367" s="83" t="s">
        <v>615</v>
      </c>
      <c r="C367" s="77">
        <f>VLOOKUP(GroupVertices[[#This Row],[Vertex]],Vertices[],MATCH("ID",Vertices[[#Headers],[Vertex]:[Top Word Pairs in Tweet by Salience]],0),FALSE)</f>
        <v>403</v>
      </c>
    </row>
    <row r="368" spans="1:3" ht="15">
      <c r="A368" s="77" t="s">
        <v>5009</v>
      </c>
      <c r="B368" s="83" t="s">
        <v>455</v>
      </c>
      <c r="C368" s="77">
        <f>VLOOKUP(GroupVertices[[#This Row],[Vertex]],Vertices[],MATCH("ID",Vertices[[#Headers],[Vertex]:[Top Word Pairs in Tweet by Salience]],0),FALSE)</f>
        <v>369</v>
      </c>
    </row>
    <row r="369" spans="1:3" ht="15">
      <c r="A369" s="77" t="s">
        <v>5009</v>
      </c>
      <c r="B369" s="83" t="s">
        <v>603</v>
      </c>
      <c r="C369" s="77">
        <f>VLOOKUP(GroupVertices[[#This Row],[Vertex]],Vertices[],MATCH("ID",Vertices[[#Headers],[Vertex]:[Top Word Pairs in Tweet by Salience]],0),FALSE)</f>
        <v>370</v>
      </c>
    </row>
    <row r="370" spans="1:3" ht="15">
      <c r="A370" s="77" t="s">
        <v>5010</v>
      </c>
      <c r="B370" s="83" t="s">
        <v>446</v>
      </c>
      <c r="C370" s="77">
        <f>VLOOKUP(GroupVertices[[#This Row],[Vertex]],Vertices[],MATCH("ID",Vertices[[#Headers],[Vertex]:[Top Word Pairs in Tweet by Salience]],0),FALSE)</f>
        <v>360</v>
      </c>
    </row>
    <row r="371" spans="1:3" ht="15">
      <c r="A371" s="77" t="s">
        <v>5010</v>
      </c>
      <c r="B371" s="83" t="s">
        <v>602</v>
      </c>
      <c r="C371" s="77">
        <f>VLOOKUP(GroupVertices[[#This Row],[Vertex]],Vertices[],MATCH("ID",Vertices[[#Headers],[Vertex]:[Top Word Pairs in Tweet by Salience]],0),FALSE)</f>
        <v>361</v>
      </c>
    </row>
    <row r="372" spans="1:3" ht="15">
      <c r="A372" s="77" t="s">
        <v>5011</v>
      </c>
      <c r="B372" s="83" t="s">
        <v>420</v>
      </c>
      <c r="C372" s="77">
        <f>VLOOKUP(GroupVertices[[#This Row],[Vertex]],Vertices[],MATCH("ID",Vertices[[#Headers],[Vertex]:[Top Word Pairs in Tweet by Salience]],0),FALSE)</f>
        <v>319</v>
      </c>
    </row>
    <row r="373" spans="1:3" ht="15">
      <c r="A373" s="77" t="s">
        <v>5011</v>
      </c>
      <c r="B373" s="83" t="s">
        <v>588</v>
      </c>
      <c r="C373" s="77">
        <f>VLOOKUP(GroupVertices[[#This Row],[Vertex]],Vertices[],MATCH("ID",Vertices[[#Headers],[Vertex]:[Top Word Pairs in Tweet by Salience]],0),FALSE)</f>
        <v>320</v>
      </c>
    </row>
    <row r="374" spans="1:3" ht="15">
      <c r="A374" s="77" t="s">
        <v>5012</v>
      </c>
      <c r="B374" s="83" t="s">
        <v>414</v>
      </c>
      <c r="C374" s="77">
        <f>VLOOKUP(GroupVertices[[#This Row],[Vertex]],Vertices[],MATCH("ID",Vertices[[#Headers],[Vertex]:[Top Word Pairs in Tweet by Salience]],0),FALSE)</f>
        <v>308</v>
      </c>
    </row>
    <row r="375" spans="1:3" ht="15">
      <c r="A375" s="77" t="s">
        <v>5012</v>
      </c>
      <c r="B375" s="83" t="s">
        <v>413</v>
      </c>
      <c r="C375" s="77">
        <f>VLOOKUP(GroupVertices[[#This Row],[Vertex]],Vertices[],MATCH("ID",Vertices[[#Headers],[Vertex]:[Top Word Pairs in Tweet by Salience]],0),FALSE)</f>
        <v>307</v>
      </c>
    </row>
    <row r="376" spans="1:3" ht="15">
      <c r="A376" s="77" t="s">
        <v>5013</v>
      </c>
      <c r="B376" s="83" t="s">
        <v>410</v>
      </c>
      <c r="C376" s="77">
        <f>VLOOKUP(GroupVertices[[#This Row],[Vertex]],Vertices[],MATCH("ID",Vertices[[#Headers],[Vertex]:[Top Word Pairs in Tweet by Salience]],0),FALSE)</f>
        <v>304</v>
      </c>
    </row>
    <row r="377" spans="1:3" ht="15">
      <c r="A377" s="77" t="s">
        <v>5013</v>
      </c>
      <c r="B377" s="83" t="s">
        <v>409</v>
      </c>
      <c r="C377" s="77">
        <f>VLOOKUP(GroupVertices[[#This Row],[Vertex]],Vertices[],MATCH("ID",Vertices[[#Headers],[Vertex]:[Top Word Pairs in Tweet by Salience]],0),FALSE)</f>
        <v>303</v>
      </c>
    </row>
    <row r="378" spans="1:3" ht="15">
      <c r="A378" s="77" t="s">
        <v>5014</v>
      </c>
      <c r="B378" s="83" t="s">
        <v>372</v>
      </c>
      <c r="C378" s="77">
        <f>VLOOKUP(GroupVertices[[#This Row],[Vertex]],Vertices[],MATCH("ID",Vertices[[#Headers],[Vertex]:[Top Word Pairs in Tweet by Salience]],0),FALSE)</f>
        <v>262</v>
      </c>
    </row>
    <row r="379" spans="1:3" ht="15">
      <c r="A379" s="77" t="s">
        <v>5014</v>
      </c>
      <c r="B379" s="83" t="s">
        <v>579</v>
      </c>
      <c r="C379" s="77">
        <f>VLOOKUP(GroupVertices[[#This Row],[Vertex]],Vertices[],MATCH("ID",Vertices[[#Headers],[Vertex]:[Top Word Pairs in Tweet by Salience]],0),FALSE)</f>
        <v>263</v>
      </c>
    </row>
    <row r="380" spans="1:3" ht="15">
      <c r="A380" s="77" t="s">
        <v>5015</v>
      </c>
      <c r="B380" s="83" t="s">
        <v>356</v>
      </c>
      <c r="C380" s="77">
        <f>VLOOKUP(GroupVertices[[#This Row],[Vertex]],Vertices[],MATCH("ID",Vertices[[#Headers],[Vertex]:[Top Word Pairs in Tweet by Salience]],0),FALSE)</f>
        <v>243</v>
      </c>
    </row>
    <row r="381" spans="1:3" ht="15">
      <c r="A381" s="77" t="s">
        <v>5015</v>
      </c>
      <c r="B381" s="83" t="s">
        <v>575</v>
      </c>
      <c r="C381" s="77">
        <f>VLOOKUP(GroupVertices[[#This Row],[Vertex]],Vertices[],MATCH("ID",Vertices[[#Headers],[Vertex]:[Top Word Pairs in Tweet by Salience]],0),FALSE)</f>
        <v>244</v>
      </c>
    </row>
    <row r="382" spans="1:3" ht="15">
      <c r="A382" s="77" t="s">
        <v>5016</v>
      </c>
      <c r="B382" s="83" t="s">
        <v>343</v>
      </c>
      <c r="C382" s="77">
        <f>VLOOKUP(GroupVertices[[#This Row],[Vertex]],Vertices[],MATCH("ID",Vertices[[#Headers],[Vertex]:[Top Word Pairs in Tweet by Salience]],0),FALSE)</f>
        <v>214</v>
      </c>
    </row>
    <row r="383" spans="1:3" ht="15">
      <c r="A383" s="77" t="s">
        <v>5016</v>
      </c>
      <c r="B383" s="83" t="s">
        <v>342</v>
      </c>
      <c r="C383" s="77">
        <f>VLOOKUP(GroupVertices[[#This Row],[Vertex]],Vertices[],MATCH("ID",Vertices[[#Headers],[Vertex]:[Top Word Pairs in Tweet by Salience]],0),FALSE)</f>
        <v>213</v>
      </c>
    </row>
    <row r="384" spans="1:3" ht="15">
      <c r="A384" s="77" t="s">
        <v>5017</v>
      </c>
      <c r="B384" s="83" t="s">
        <v>328</v>
      </c>
      <c r="C384" s="77">
        <f>VLOOKUP(GroupVertices[[#This Row],[Vertex]],Vertices[],MATCH("ID",Vertices[[#Headers],[Vertex]:[Top Word Pairs in Tweet by Salience]],0),FALSE)</f>
        <v>195</v>
      </c>
    </row>
    <row r="385" spans="1:3" ht="15">
      <c r="A385" s="77" t="s">
        <v>5017</v>
      </c>
      <c r="B385" s="83" t="s">
        <v>560</v>
      </c>
      <c r="C385" s="77">
        <f>VLOOKUP(GroupVertices[[#This Row],[Vertex]],Vertices[],MATCH("ID",Vertices[[#Headers],[Vertex]:[Top Word Pairs in Tweet by Salience]],0),FALSE)</f>
        <v>196</v>
      </c>
    </row>
    <row r="386" spans="1:3" ht="15">
      <c r="A386" s="77" t="s">
        <v>5018</v>
      </c>
      <c r="B386" s="83" t="s">
        <v>326</v>
      </c>
      <c r="C386" s="77">
        <f>VLOOKUP(GroupVertices[[#This Row],[Vertex]],Vertices[],MATCH("ID",Vertices[[#Headers],[Vertex]:[Top Word Pairs in Tweet by Salience]],0),FALSE)</f>
        <v>193</v>
      </c>
    </row>
    <row r="387" spans="1:3" ht="15">
      <c r="A387" s="77" t="s">
        <v>5018</v>
      </c>
      <c r="B387" s="83" t="s">
        <v>325</v>
      </c>
      <c r="C387" s="77">
        <f>VLOOKUP(GroupVertices[[#This Row],[Vertex]],Vertices[],MATCH("ID",Vertices[[#Headers],[Vertex]:[Top Word Pairs in Tweet by Salience]],0),FALSE)</f>
        <v>192</v>
      </c>
    </row>
    <row r="388" spans="1:3" ht="15">
      <c r="A388" s="77" t="s">
        <v>5019</v>
      </c>
      <c r="B388" s="83" t="s">
        <v>518</v>
      </c>
      <c r="C388" s="77">
        <f>VLOOKUP(GroupVertices[[#This Row],[Vertex]],Vertices[],MATCH("ID",Vertices[[#Headers],[Vertex]:[Top Word Pairs in Tweet by Salience]],0),FALSE)</f>
        <v>189</v>
      </c>
    </row>
    <row r="389" spans="1:3" ht="15">
      <c r="A389" s="77" t="s">
        <v>5019</v>
      </c>
      <c r="B389" s="83" t="s">
        <v>322</v>
      </c>
      <c r="C389" s="77">
        <f>VLOOKUP(GroupVertices[[#This Row],[Vertex]],Vertices[],MATCH("ID",Vertices[[#Headers],[Vertex]:[Top Word Pairs in Tweet by Salience]],0),FALSE)</f>
        <v>188</v>
      </c>
    </row>
    <row r="390" spans="1:3" ht="15">
      <c r="A390" s="77" t="s">
        <v>5020</v>
      </c>
      <c r="B390" s="83" t="s">
        <v>302</v>
      </c>
      <c r="C390" s="77">
        <f>VLOOKUP(GroupVertices[[#This Row],[Vertex]],Vertices[],MATCH("ID",Vertices[[#Headers],[Vertex]:[Top Word Pairs in Tweet by Salience]],0),FALSE)</f>
        <v>167</v>
      </c>
    </row>
    <row r="391" spans="1:3" ht="15">
      <c r="A391" s="77" t="s">
        <v>5020</v>
      </c>
      <c r="B391" s="83" t="s">
        <v>301</v>
      </c>
      <c r="C391" s="77">
        <f>VLOOKUP(GroupVertices[[#This Row],[Vertex]],Vertices[],MATCH("ID",Vertices[[#Headers],[Vertex]:[Top Word Pairs in Tweet by Salience]],0),FALSE)</f>
        <v>166</v>
      </c>
    </row>
    <row r="392" spans="1:3" ht="15">
      <c r="A392" s="77" t="s">
        <v>5021</v>
      </c>
      <c r="B392" s="83" t="s">
        <v>295</v>
      </c>
      <c r="C392" s="77">
        <f>VLOOKUP(GroupVertices[[#This Row],[Vertex]],Vertices[],MATCH("ID",Vertices[[#Headers],[Vertex]:[Top Word Pairs in Tweet by Salience]],0),FALSE)</f>
        <v>159</v>
      </c>
    </row>
    <row r="393" spans="1:3" ht="15">
      <c r="A393" s="77" t="s">
        <v>5021</v>
      </c>
      <c r="B393" s="83" t="s">
        <v>558</v>
      </c>
      <c r="C393" s="77">
        <f>VLOOKUP(GroupVertices[[#This Row],[Vertex]],Vertices[],MATCH("ID",Vertices[[#Headers],[Vertex]:[Top Word Pairs in Tweet by Salience]],0),FALSE)</f>
        <v>160</v>
      </c>
    </row>
    <row r="394" spans="1:3" ht="15">
      <c r="A394" s="77" t="s">
        <v>5022</v>
      </c>
      <c r="B394" s="83" t="s">
        <v>294</v>
      </c>
      <c r="C394" s="77">
        <f>VLOOKUP(GroupVertices[[#This Row],[Vertex]],Vertices[],MATCH("ID",Vertices[[#Headers],[Vertex]:[Top Word Pairs in Tweet by Salience]],0),FALSE)</f>
        <v>158</v>
      </c>
    </row>
    <row r="395" spans="1:3" ht="15">
      <c r="A395" s="77" t="s">
        <v>5022</v>
      </c>
      <c r="B395" s="83" t="s">
        <v>293</v>
      </c>
      <c r="C395" s="77">
        <f>VLOOKUP(GroupVertices[[#This Row],[Vertex]],Vertices[],MATCH("ID",Vertices[[#Headers],[Vertex]:[Top Word Pairs in Tweet by Salience]],0),FALSE)</f>
        <v>157</v>
      </c>
    </row>
    <row r="396" spans="1:3" ht="15">
      <c r="A396" s="77" t="s">
        <v>5023</v>
      </c>
      <c r="B396" s="83" t="s">
        <v>284</v>
      </c>
      <c r="C396" s="77">
        <f>VLOOKUP(GroupVertices[[#This Row],[Vertex]],Vertices[],MATCH("ID",Vertices[[#Headers],[Vertex]:[Top Word Pairs in Tweet by Salience]],0),FALSE)</f>
        <v>148</v>
      </c>
    </row>
    <row r="397" spans="1:3" ht="15">
      <c r="A397" s="77" t="s">
        <v>5023</v>
      </c>
      <c r="B397" s="83" t="s">
        <v>283</v>
      </c>
      <c r="C397" s="77">
        <f>VLOOKUP(GroupVertices[[#This Row],[Vertex]],Vertices[],MATCH("ID",Vertices[[#Headers],[Vertex]:[Top Word Pairs in Tweet by Salience]],0),FALSE)</f>
        <v>147</v>
      </c>
    </row>
    <row r="398" spans="1:3" ht="15">
      <c r="A398" s="77" t="s">
        <v>5024</v>
      </c>
      <c r="B398" s="83" t="s">
        <v>249</v>
      </c>
      <c r="C398" s="77">
        <f>VLOOKUP(GroupVertices[[#This Row],[Vertex]],Vertices[],MATCH("ID",Vertices[[#Headers],[Vertex]:[Top Word Pairs in Tweet by Salience]],0),FALSE)</f>
        <v>103</v>
      </c>
    </row>
    <row r="399" spans="1:3" ht="15">
      <c r="A399" s="77" t="s">
        <v>5024</v>
      </c>
      <c r="B399" s="83" t="s">
        <v>248</v>
      </c>
      <c r="C399" s="77">
        <f>VLOOKUP(GroupVertices[[#This Row],[Vertex]],Vertices[],MATCH("ID",Vertices[[#Headers],[Vertex]:[Top Word Pairs in Tweet by Salience]],0),FALSE)</f>
        <v>102</v>
      </c>
    </row>
    <row r="400" spans="1:3" ht="15">
      <c r="A400" s="77" t="s">
        <v>5025</v>
      </c>
      <c r="B400" s="83" t="s">
        <v>222</v>
      </c>
      <c r="C400" s="77">
        <f>VLOOKUP(GroupVertices[[#This Row],[Vertex]],Vertices[],MATCH("ID",Vertices[[#Headers],[Vertex]:[Top Word Pairs in Tweet by Salience]],0),FALSE)</f>
        <v>63</v>
      </c>
    </row>
    <row r="401" spans="1:3" ht="15">
      <c r="A401" s="77" t="s">
        <v>5025</v>
      </c>
      <c r="B401" s="83" t="s">
        <v>541</v>
      </c>
      <c r="C401" s="77">
        <f>VLOOKUP(GroupVertices[[#This Row],[Vertex]],Vertices[],MATCH("ID",Vertices[[#Headers],[Vertex]:[Top Word Pairs in Tweet by Salience]],0),FALSE)</f>
        <v>64</v>
      </c>
    </row>
    <row r="402" spans="1:3" ht="15">
      <c r="A402" s="77" t="s">
        <v>5026</v>
      </c>
      <c r="B402" s="83" t="s">
        <v>221</v>
      </c>
      <c r="C402" s="77">
        <f>VLOOKUP(GroupVertices[[#This Row],[Vertex]],Vertices[],MATCH("ID",Vertices[[#Headers],[Vertex]:[Top Word Pairs in Tweet by Salience]],0),FALSE)</f>
        <v>61</v>
      </c>
    </row>
    <row r="403" spans="1:3" ht="15">
      <c r="A403" s="77" t="s">
        <v>5026</v>
      </c>
      <c r="B403" s="83" t="s">
        <v>540</v>
      </c>
      <c r="C403" s="77">
        <f>VLOOKUP(GroupVertices[[#This Row],[Vertex]],Vertices[],MATCH("ID",Vertices[[#Headers],[Vertex]:[Top Word Pairs in Tweet by Salience]],0),FALSE)</f>
        <v>62</v>
      </c>
    </row>
    <row r="404" spans="1:3" ht="15">
      <c r="A404" s="77" t="s">
        <v>5027</v>
      </c>
      <c r="B404" s="83" t="s">
        <v>220</v>
      </c>
      <c r="C404" s="77">
        <f>VLOOKUP(GroupVertices[[#This Row],[Vertex]],Vertices[],MATCH("ID",Vertices[[#Headers],[Vertex]:[Top Word Pairs in Tweet by Salience]],0),FALSE)</f>
        <v>59</v>
      </c>
    </row>
    <row r="405" spans="1:3" ht="15">
      <c r="A405" s="77" t="s">
        <v>5027</v>
      </c>
      <c r="B405" s="83" t="s">
        <v>539</v>
      </c>
      <c r="C405" s="77">
        <f>VLOOKUP(GroupVertices[[#This Row],[Vertex]],Vertices[],MATCH("ID",Vertices[[#Headers],[Vertex]:[Top Word Pairs in Tweet by Salience]],0),FALSE)</f>
        <v>60</v>
      </c>
    </row>
    <row r="406" spans="1:3" ht="15">
      <c r="A406" s="77" t="s">
        <v>5028</v>
      </c>
      <c r="B406" s="83" t="s">
        <v>203</v>
      </c>
      <c r="C406" s="77">
        <f>VLOOKUP(GroupVertices[[#This Row],[Vertex]],Vertices[],MATCH("ID",Vertices[[#Headers],[Vertex]:[Top Word Pairs in Tweet by Salience]],0),FALSE)</f>
        <v>37</v>
      </c>
    </row>
    <row r="407" spans="1:3" ht="15">
      <c r="A407" s="77" t="s">
        <v>5028</v>
      </c>
      <c r="B407" s="83" t="s">
        <v>534</v>
      </c>
      <c r="C407" s="77">
        <f>VLOOKUP(GroupVertices[[#This Row],[Vertex]],Vertices[],MATCH("ID",Vertices[[#Headers],[Vertex]:[Top Word Pairs in Tweet by Salience]],0),FALSE)</f>
        <v>38</v>
      </c>
    </row>
    <row r="408" spans="1:3" ht="15">
      <c r="A408" s="77" t="s">
        <v>5029</v>
      </c>
      <c r="B408" s="83" t="s">
        <v>199</v>
      </c>
      <c r="C408" s="77">
        <f>VLOOKUP(GroupVertices[[#This Row],[Vertex]],Vertices[],MATCH("ID",Vertices[[#Headers],[Vertex]:[Top Word Pairs in Tweet by Salience]],0),FALSE)</f>
        <v>30</v>
      </c>
    </row>
    <row r="409" spans="1:3" ht="15">
      <c r="A409" s="77" t="s">
        <v>5029</v>
      </c>
      <c r="B409" s="83" t="s">
        <v>531</v>
      </c>
      <c r="C409" s="77">
        <f>VLOOKUP(GroupVertices[[#This Row],[Vertex]],Vertices[],MATCH("ID",Vertices[[#Headers],[Vertex]:[Top Word Pairs in Tweet by Salience]],0),FALSE)</f>
        <v>31</v>
      </c>
    </row>
    <row r="410" spans="1:3" ht="15">
      <c r="A410" s="77" t="s">
        <v>5030</v>
      </c>
      <c r="B410" s="83" t="s">
        <v>521</v>
      </c>
      <c r="C410" s="77">
        <f>VLOOKUP(GroupVertices[[#This Row],[Vertex]],Vertices[],MATCH("ID",Vertices[[#Headers],[Vertex]:[Top Word Pairs in Tweet by Salience]],0),FALSE)</f>
        <v>442</v>
      </c>
    </row>
    <row r="411" spans="1:3" ht="15">
      <c r="A411" s="77" t="s">
        <v>5031</v>
      </c>
      <c r="B411" s="83" t="s">
        <v>481</v>
      </c>
      <c r="C411" s="77">
        <f>VLOOKUP(GroupVertices[[#This Row],[Vertex]],Vertices[],MATCH("ID",Vertices[[#Headers],[Vertex]:[Top Word Pairs in Tweet by Salience]],0),FALSE)</f>
        <v>407</v>
      </c>
    </row>
    <row r="412" spans="1:3" ht="15">
      <c r="A412" s="77" t="s">
        <v>5032</v>
      </c>
      <c r="B412" s="83" t="s">
        <v>479</v>
      </c>
      <c r="C412" s="77">
        <f>VLOOKUP(GroupVertices[[#This Row],[Vertex]],Vertices[],MATCH("ID",Vertices[[#Headers],[Vertex]:[Top Word Pairs in Tweet by Salience]],0),FALSE)</f>
        <v>404</v>
      </c>
    </row>
    <row r="413" spans="1:3" ht="15">
      <c r="A413" s="77" t="s">
        <v>5033</v>
      </c>
      <c r="B413" s="83" t="s">
        <v>477</v>
      </c>
      <c r="C413" s="77">
        <f>VLOOKUP(GroupVertices[[#This Row],[Vertex]],Vertices[],MATCH("ID",Vertices[[#Headers],[Vertex]:[Top Word Pairs in Tweet by Salience]],0),FALSE)</f>
        <v>401</v>
      </c>
    </row>
    <row r="414" spans="1:3" ht="15">
      <c r="A414" s="77" t="s">
        <v>5034</v>
      </c>
      <c r="B414" s="83" t="s">
        <v>462</v>
      </c>
      <c r="C414" s="77">
        <f>VLOOKUP(GroupVertices[[#This Row],[Vertex]],Vertices[],MATCH("ID",Vertices[[#Headers],[Vertex]:[Top Word Pairs in Tweet by Salience]],0),FALSE)</f>
        <v>383</v>
      </c>
    </row>
    <row r="415" spans="1:3" ht="15">
      <c r="A415" s="77" t="s">
        <v>5035</v>
      </c>
      <c r="B415" s="83" t="s">
        <v>452</v>
      </c>
      <c r="C415" s="77">
        <f>VLOOKUP(GroupVertices[[#This Row],[Vertex]],Vertices[],MATCH("ID",Vertices[[#Headers],[Vertex]:[Top Word Pairs in Tweet by Salience]],0),FALSE)</f>
        <v>366</v>
      </c>
    </row>
    <row r="416" spans="1:3" ht="15">
      <c r="A416" s="77" t="s">
        <v>5036</v>
      </c>
      <c r="B416" s="83" t="s">
        <v>437</v>
      </c>
      <c r="C416" s="77">
        <f>VLOOKUP(GroupVertices[[#This Row],[Vertex]],Vertices[],MATCH("ID",Vertices[[#Headers],[Vertex]:[Top Word Pairs in Tweet by Salience]],0),FALSE)</f>
        <v>348</v>
      </c>
    </row>
    <row r="417" spans="1:3" ht="15">
      <c r="A417" s="77" t="s">
        <v>5037</v>
      </c>
      <c r="B417" s="83" t="s">
        <v>416</v>
      </c>
      <c r="C417" s="77">
        <f>VLOOKUP(GroupVertices[[#This Row],[Vertex]],Vertices[],MATCH("ID",Vertices[[#Headers],[Vertex]:[Top Word Pairs in Tweet by Salience]],0),FALSE)</f>
        <v>311</v>
      </c>
    </row>
    <row r="418" spans="1:3" ht="15">
      <c r="A418" s="77" t="s">
        <v>5038</v>
      </c>
      <c r="B418" s="83" t="s">
        <v>411</v>
      </c>
      <c r="C418" s="77">
        <f>VLOOKUP(GroupVertices[[#This Row],[Vertex]],Vertices[],MATCH("ID",Vertices[[#Headers],[Vertex]:[Top Word Pairs in Tweet by Salience]],0),FALSE)</f>
        <v>305</v>
      </c>
    </row>
    <row r="419" spans="1:3" ht="15">
      <c r="A419" s="77" t="s">
        <v>5039</v>
      </c>
      <c r="B419" s="83" t="s">
        <v>400</v>
      </c>
      <c r="C419" s="77">
        <f>VLOOKUP(GroupVertices[[#This Row],[Vertex]],Vertices[],MATCH("ID",Vertices[[#Headers],[Vertex]:[Top Word Pairs in Tweet by Salience]],0),FALSE)</f>
        <v>292</v>
      </c>
    </row>
    <row r="420" spans="1:3" ht="15">
      <c r="A420" s="77" t="s">
        <v>5040</v>
      </c>
      <c r="B420" s="83" t="s">
        <v>375</v>
      </c>
      <c r="C420" s="77">
        <f>VLOOKUP(GroupVertices[[#This Row],[Vertex]],Vertices[],MATCH("ID",Vertices[[#Headers],[Vertex]:[Top Word Pairs in Tweet by Salience]],0),FALSE)</f>
        <v>266</v>
      </c>
    </row>
    <row r="421" spans="1:3" ht="15">
      <c r="A421" s="77" t="s">
        <v>5041</v>
      </c>
      <c r="B421" s="83" t="s">
        <v>362</v>
      </c>
      <c r="C421" s="77">
        <f>VLOOKUP(GroupVertices[[#This Row],[Vertex]],Vertices[],MATCH("ID",Vertices[[#Headers],[Vertex]:[Top Word Pairs in Tweet by Salience]],0),FALSE)</f>
        <v>253</v>
      </c>
    </row>
    <row r="422" spans="1:3" ht="15">
      <c r="A422" s="77" t="s">
        <v>5042</v>
      </c>
      <c r="B422" s="83" t="s">
        <v>361</v>
      </c>
      <c r="C422" s="77">
        <f>VLOOKUP(GroupVertices[[#This Row],[Vertex]],Vertices[],MATCH("ID",Vertices[[#Headers],[Vertex]:[Top Word Pairs in Tweet by Salience]],0),FALSE)</f>
        <v>252</v>
      </c>
    </row>
    <row r="423" spans="1:3" ht="15">
      <c r="A423" s="77" t="s">
        <v>5043</v>
      </c>
      <c r="B423" s="83" t="s">
        <v>360</v>
      </c>
      <c r="C423" s="77">
        <f>VLOOKUP(GroupVertices[[#This Row],[Vertex]],Vertices[],MATCH("ID",Vertices[[#Headers],[Vertex]:[Top Word Pairs in Tweet by Salience]],0),FALSE)</f>
        <v>251</v>
      </c>
    </row>
    <row r="424" spans="1:3" ht="15">
      <c r="A424" s="77" t="s">
        <v>5044</v>
      </c>
      <c r="B424" s="83" t="s">
        <v>337</v>
      </c>
      <c r="C424" s="77">
        <f>VLOOKUP(GroupVertices[[#This Row],[Vertex]],Vertices[],MATCH("ID",Vertices[[#Headers],[Vertex]:[Top Word Pairs in Tweet by Salience]],0),FALSE)</f>
        <v>204</v>
      </c>
    </row>
    <row r="425" spans="1:3" ht="15">
      <c r="A425" s="77" t="s">
        <v>5045</v>
      </c>
      <c r="B425" s="83" t="s">
        <v>336</v>
      </c>
      <c r="C425" s="77">
        <f>VLOOKUP(GroupVertices[[#This Row],[Vertex]],Vertices[],MATCH("ID",Vertices[[#Headers],[Vertex]:[Top Word Pairs in Tweet by Salience]],0),FALSE)</f>
        <v>203</v>
      </c>
    </row>
    <row r="426" spans="1:3" ht="15">
      <c r="A426" s="77" t="s">
        <v>5046</v>
      </c>
      <c r="B426" s="83" t="s">
        <v>312</v>
      </c>
      <c r="C426" s="77">
        <f>VLOOKUP(GroupVertices[[#This Row],[Vertex]],Vertices[],MATCH("ID",Vertices[[#Headers],[Vertex]:[Top Word Pairs in Tweet by Salience]],0),FALSE)</f>
        <v>177</v>
      </c>
    </row>
    <row r="427" spans="1:3" ht="15">
      <c r="A427" s="77" t="s">
        <v>5047</v>
      </c>
      <c r="B427" s="83" t="s">
        <v>303</v>
      </c>
      <c r="C427" s="77">
        <f>VLOOKUP(GroupVertices[[#This Row],[Vertex]],Vertices[],MATCH("ID",Vertices[[#Headers],[Vertex]:[Top Word Pairs in Tweet by Salience]],0),FALSE)</f>
        <v>168</v>
      </c>
    </row>
    <row r="428" spans="1:3" ht="15">
      <c r="A428" s="77" t="s">
        <v>5048</v>
      </c>
      <c r="B428" s="83" t="s">
        <v>299</v>
      </c>
      <c r="C428" s="77">
        <f>VLOOKUP(GroupVertices[[#This Row],[Vertex]],Vertices[],MATCH("ID",Vertices[[#Headers],[Vertex]:[Top Word Pairs in Tweet by Salience]],0),FALSE)</f>
        <v>164</v>
      </c>
    </row>
    <row r="429" spans="1:3" ht="15">
      <c r="A429" s="77" t="s">
        <v>5049</v>
      </c>
      <c r="B429" s="83" t="s">
        <v>291</v>
      </c>
      <c r="C429" s="77">
        <f>VLOOKUP(GroupVertices[[#This Row],[Vertex]],Vertices[],MATCH("ID",Vertices[[#Headers],[Vertex]:[Top Word Pairs in Tweet by Salience]],0),FALSE)</f>
        <v>155</v>
      </c>
    </row>
    <row r="430" spans="1:3" ht="15">
      <c r="A430" s="77" t="s">
        <v>5050</v>
      </c>
      <c r="B430" s="83" t="s">
        <v>273</v>
      </c>
      <c r="C430" s="77">
        <f>VLOOKUP(GroupVertices[[#This Row],[Vertex]],Vertices[],MATCH("ID",Vertices[[#Headers],[Vertex]:[Top Word Pairs in Tweet by Salience]],0),FALSE)</f>
        <v>135</v>
      </c>
    </row>
    <row r="431" spans="1:3" ht="15">
      <c r="A431" s="77" t="s">
        <v>5051</v>
      </c>
      <c r="B431" s="83" t="s">
        <v>270</v>
      </c>
      <c r="C431" s="77">
        <f>VLOOKUP(GroupVertices[[#This Row],[Vertex]],Vertices[],MATCH("ID",Vertices[[#Headers],[Vertex]:[Top Word Pairs in Tweet by Salience]],0),FALSE)</f>
        <v>128</v>
      </c>
    </row>
    <row r="432" spans="1:3" ht="15">
      <c r="A432" s="77" t="s">
        <v>5052</v>
      </c>
      <c r="B432" s="83" t="s">
        <v>263</v>
      </c>
      <c r="C432" s="77">
        <f>VLOOKUP(GroupVertices[[#This Row],[Vertex]],Vertices[],MATCH("ID",Vertices[[#Headers],[Vertex]:[Top Word Pairs in Tweet by Salience]],0),FALSE)</f>
        <v>119</v>
      </c>
    </row>
    <row r="433" spans="1:3" ht="15">
      <c r="A433" s="77" t="s">
        <v>5053</v>
      </c>
      <c r="B433" s="83" t="s">
        <v>261</v>
      </c>
      <c r="C433" s="77">
        <f>VLOOKUP(GroupVertices[[#This Row],[Vertex]],Vertices[],MATCH("ID",Vertices[[#Headers],[Vertex]:[Top Word Pairs in Tweet by Salience]],0),FALSE)</f>
        <v>117</v>
      </c>
    </row>
    <row r="434" spans="1:3" ht="15">
      <c r="A434" s="77" t="s">
        <v>5054</v>
      </c>
      <c r="B434" s="83" t="s">
        <v>258</v>
      </c>
      <c r="C434" s="77">
        <f>VLOOKUP(GroupVertices[[#This Row],[Vertex]],Vertices[],MATCH("ID",Vertices[[#Headers],[Vertex]:[Top Word Pairs in Tweet by Salience]],0),FALSE)</f>
        <v>111</v>
      </c>
    </row>
    <row r="435" spans="1:3" ht="15">
      <c r="A435" s="77" t="s">
        <v>5055</v>
      </c>
      <c r="B435" s="83" t="s">
        <v>254</v>
      </c>
      <c r="C435" s="77">
        <f>VLOOKUP(GroupVertices[[#This Row],[Vertex]],Vertices[],MATCH("ID",Vertices[[#Headers],[Vertex]:[Top Word Pairs in Tweet by Salience]],0),FALSE)</f>
        <v>107</v>
      </c>
    </row>
    <row r="436" spans="1:3" ht="15">
      <c r="A436" s="77" t="s">
        <v>5056</v>
      </c>
      <c r="B436" s="83" t="s">
        <v>252</v>
      </c>
      <c r="C436" s="77">
        <f>VLOOKUP(GroupVertices[[#This Row],[Vertex]],Vertices[],MATCH("ID",Vertices[[#Headers],[Vertex]:[Top Word Pairs in Tweet by Salience]],0),FALSE)</f>
        <v>106</v>
      </c>
    </row>
    <row r="437" spans="1:3" ht="15">
      <c r="A437" s="77" t="s">
        <v>5057</v>
      </c>
      <c r="B437" s="83" t="s">
        <v>251</v>
      </c>
      <c r="C437" s="77">
        <f>VLOOKUP(GroupVertices[[#This Row],[Vertex]],Vertices[],MATCH("ID",Vertices[[#Headers],[Vertex]:[Top Word Pairs in Tweet by Salience]],0),FALSE)</f>
        <v>105</v>
      </c>
    </row>
    <row r="438" spans="1:3" ht="15">
      <c r="A438" s="77" t="s">
        <v>5058</v>
      </c>
      <c r="B438" s="83" t="s">
        <v>250</v>
      </c>
      <c r="C438" s="77">
        <f>VLOOKUP(GroupVertices[[#This Row],[Vertex]],Vertices[],MATCH("ID",Vertices[[#Headers],[Vertex]:[Top Word Pairs in Tweet by Salience]],0),FALSE)</f>
        <v>104</v>
      </c>
    </row>
    <row r="439" spans="1:3" ht="15">
      <c r="A439" s="77" t="s">
        <v>5059</v>
      </c>
      <c r="B439" s="83" t="s">
        <v>228</v>
      </c>
      <c r="C439" s="77">
        <f>VLOOKUP(GroupVertices[[#This Row],[Vertex]],Vertices[],MATCH("ID",Vertices[[#Headers],[Vertex]:[Top Word Pairs in Tweet by Salience]],0),FALSE)</f>
        <v>72</v>
      </c>
    </row>
    <row r="440" spans="1:3" ht="15">
      <c r="A440" s="77" t="s">
        <v>5060</v>
      </c>
      <c r="B440" s="83" t="s">
        <v>227</v>
      </c>
      <c r="C440" s="77">
        <f>VLOOKUP(GroupVertices[[#This Row],[Vertex]],Vertices[],MATCH("ID",Vertices[[#Headers],[Vertex]:[Top Word Pairs in Tweet by Salience]],0),FALSE)</f>
        <v>71</v>
      </c>
    </row>
    <row r="441" spans="1:3" ht="15">
      <c r="A441" s="77" t="s">
        <v>5061</v>
      </c>
      <c r="B441" s="83" t="s">
        <v>219</v>
      </c>
      <c r="C441" s="77">
        <f>VLOOKUP(GroupVertices[[#This Row],[Vertex]],Vertices[],MATCH("ID",Vertices[[#Headers],[Vertex]:[Top Word Pairs in Tweet by Salience]],0),FALSE)</f>
        <v>58</v>
      </c>
    </row>
    <row r="442" spans="1:3" ht="15">
      <c r="A442" s="77" t="s">
        <v>5062</v>
      </c>
      <c r="B442" s="83" t="s">
        <v>208</v>
      </c>
      <c r="C442" s="77">
        <f>VLOOKUP(GroupVertices[[#This Row],[Vertex]],Vertices[],MATCH("ID",Vertices[[#Headers],[Vertex]:[Top Word Pairs in Tweet by Salience]],0),FALSE)</f>
        <v>47</v>
      </c>
    </row>
    <row r="443" spans="1:3" ht="15">
      <c r="A443" s="77" t="s">
        <v>5063</v>
      </c>
      <c r="B443" s="83" t="s">
        <v>206</v>
      </c>
      <c r="C443" s="77">
        <f>VLOOKUP(GroupVertices[[#This Row],[Vertex]],Vertices[],MATCH("ID",Vertices[[#Headers],[Vertex]:[Top Word Pairs in Tweet by Salience]],0),FALSE)</f>
        <v>45</v>
      </c>
    </row>
    <row r="444" spans="1:3" ht="15">
      <c r="A444" s="77" t="s">
        <v>5064</v>
      </c>
      <c r="B444" s="83" t="s">
        <v>197</v>
      </c>
      <c r="C444" s="77">
        <f>VLOOKUP(GroupVertices[[#This Row],[Vertex]],Vertices[],MATCH("ID",Vertices[[#Headers],[Vertex]:[Top Word Pairs in Tweet by Salience]],0),FALSE)</f>
        <v>26</v>
      </c>
    </row>
    <row r="445" spans="1:3" ht="15">
      <c r="A445" s="77" t="s">
        <v>5065</v>
      </c>
      <c r="B445" s="83" t="s">
        <v>191</v>
      </c>
      <c r="C445" s="77">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445"/>
    <dataValidation allowBlank="1" showInputMessage="1" showErrorMessage="1" promptTitle="Vertex Name" prompt="Enter the name of a vertex to include in the group." sqref="B2:B445"/>
    <dataValidation allowBlank="1" showInputMessage="1" promptTitle="Vertex ID" prompt="This is the value of the hidden ID cell in the Vertices worksheet.  It gets filled in by the items on the NodeXL, Analysis, Groups menu." sqref="C2:C4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B2" sqref="B2"/>
    </sheetView>
  </sheetViews>
  <sheetFormatPr defaultColWidth="8.8515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86</v>
      </c>
      <c r="G1" s="36" t="s">
        <v>87</v>
      </c>
      <c r="H1" s="35" t="s">
        <v>92</v>
      </c>
      <c r="I1" s="36" t="s">
        <v>93</v>
      </c>
      <c r="J1" s="35" t="s">
        <v>98</v>
      </c>
      <c r="K1" s="36" t="s">
        <v>99</v>
      </c>
      <c r="L1" s="35" t="s">
        <v>104</v>
      </c>
      <c r="M1" s="36" t="s">
        <v>105</v>
      </c>
      <c r="N1" s="35" t="s">
        <v>110</v>
      </c>
      <c r="O1" s="36" t="s">
        <v>111</v>
      </c>
      <c r="P1" s="36" t="s">
        <v>137</v>
      </c>
      <c r="Q1" s="36" t="s">
        <v>138</v>
      </c>
      <c r="R1" s="35" t="s">
        <v>116</v>
      </c>
      <c r="S1" s="35" t="s">
        <v>117</v>
      </c>
      <c r="T1" s="35" t="s">
        <v>122</v>
      </c>
      <c r="U1" s="36" t="s">
        <v>123</v>
      </c>
      <c r="W1" t="s">
        <v>127</v>
      </c>
      <c r="X1" t="s">
        <v>17</v>
      </c>
    </row>
    <row r="2" spans="1:24" ht="15" thickTop="1">
      <c r="A2" s="34" t="s">
        <v>4377</v>
      </c>
      <c r="B2" s="34" t="s">
        <v>4374</v>
      </c>
      <c r="D2" s="31">
        <f>MIN(Vertices[Degree])</f>
        <v>0</v>
      </c>
      <c r="E2" s="3">
        <f>COUNTIF(Vertices[Degree],"&gt;= "&amp;D2)-COUNTIF(Vertices[Degree],"&gt;="&amp;D3)</f>
        <v>0</v>
      </c>
      <c r="F2" s="37">
        <f>MIN(Vertices[In-Degree])</f>
        <v>0</v>
      </c>
      <c r="G2" s="38">
        <f>COUNTIF(Vertices[In-Degree],"&gt;= "&amp;F2)-COUNTIF(Vertices[In-Degree],"&gt;="&amp;F3)</f>
        <v>237</v>
      </c>
      <c r="H2" s="37">
        <f>MIN(Vertices[Out-Degree])</f>
        <v>0</v>
      </c>
      <c r="I2" s="38">
        <f>COUNTIF(Vertices[Out-Degree],"&gt;= "&amp;H2)-COUNTIF(Vertices[Out-Degree],"&gt;="&amp;H3)</f>
        <v>109</v>
      </c>
      <c r="J2" s="37">
        <f>MIN(Vertices[Betweenness Centrality])</f>
        <v>0</v>
      </c>
      <c r="K2" s="38">
        <f>COUNTIF(Vertices[Betweenness Centrality],"&gt;= "&amp;J2)-COUNTIF(Vertices[Betweenness Centrality],"&gt;="&amp;J3)</f>
        <v>392</v>
      </c>
      <c r="L2" s="37">
        <f>MIN(Vertices[Closeness Centrality])</f>
        <v>0</v>
      </c>
      <c r="M2" s="38">
        <f>COUNTIF(Vertices[Closeness Centrality],"&gt;= "&amp;L2)-COUNTIF(Vertices[Closeness Centrality],"&gt;="&amp;L3)</f>
        <v>293</v>
      </c>
      <c r="N2" s="37">
        <f>MIN(Vertices[Eigenvector Centrality])</f>
        <v>0</v>
      </c>
      <c r="O2" s="38">
        <f>COUNTIF(Vertices[Eigenvector Centrality],"&gt;= "&amp;N2)-COUNTIF(Vertices[Eigenvector Centrality],"&gt;="&amp;N3)</f>
        <v>310</v>
      </c>
      <c r="P2" s="37">
        <f>MIN(Vertices[PageRank])</f>
        <v>0.376727</v>
      </c>
      <c r="Q2" s="38">
        <f>COUNTIF(Vertices[PageRank],"&gt;= "&amp;P2)-COUNTIF(Vertices[PageRank],"&gt;="&amp;P3)</f>
        <v>193</v>
      </c>
      <c r="R2" s="37">
        <f>MIN(Vertices[Clustering Coefficient])</f>
        <v>0</v>
      </c>
      <c r="S2" s="43">
        <f>COUNTIF(Vertices[Clustering Coefficient],"&gt;= "&amp;R2)-COUNTIF(Vertices[Clustering Coefficient],"&gt;="&amp;R3)</f>
        <v>346</v>
      </c>
      <c r="T2" s="37">
        <f ca="1">MIN(INDIRECT(DynamicFilterSourceColumnRange))</f>
        <v>39136.69001157407</v>
      </c>
      <c r="U2" s="38">
        <f aca="true" t="shared" si="0" ref="U2:U45">COUNTIF(INDIRECT(DynamicFilterSourceColumnRange),"&gt;= "&amp;T2)-COUNTIF(INDIRECT(DynamicFilterSourceColumnRange),"&gt;="&amp;T3)</f>
        <v>1</v>
      </c>
      <c r="W2" t="s">
        <v>124</v>
      </c>
      <c r="X2">
        <f>ROWS(HistogramBins[Degree Bin])-1</f>
        <v>43</v>
      </c>
    </row>
    <row r="3" spans="1:24" ht="15">
      <c r="A3" s="101"/>
      <c r="B3" s="101"/>
      <c r="D3" s="32">
        <f aca="true" t="shared" si="1" ref="D3:D44">D2+($D$45-$D$2)/BinDivisor</f>
        <v>0</v>
      </c>
      <c r="E3" s="3">
        <f>COUNTIF(Vertices[Degree],"&gt;= "&amp;D3)-COUNTIF(Vertices[Degree],"&gt;="&amp;D4)</f>
        <v>0</v>
      </c>
      <c r="F3" s="39">
        <f aca="true" t="shared" si="2" ref="F3:F44">F2+($F$45-$F$2)/BinDivisor</f>
        <v>0.7674418604651163</v>
      </c>
      <c r="G3" s="40">
        <f>COUNTIF(Vertices[In-Degree],"&gt;= "&amp;F3)-COUNTIF(Vertices[In-Degree],"&gt;="&amp;F4)</f>
        <v>135</v>
      </c>
      <c r="H3" s="39">
        <f aca="true" t="shared" si="3" ref="H3:H44">H2+($H$45-$H$2)/BinDivisor</f>
        <v>0.20930232558139536</v>
      </c>
      <c r="I3" s="40">
        <f>COUNTIF(Vertices[Out-Degree],"&gt;= "&amp;H3)-COUNTIF(Vertices[Out-Degree],"&gt;="&amp;H4)</f>
        <v>0</v>
      </c>
      <c r="J3" s="39">
        <f aca="true" t="shared" si="4" ref="J3:J44">J2+($J$45-$J$2)/BinDivisor</f>
        <v>550.9476161860465</v>
      </c>
      <c r="K3" s="40">
        <f>COUNTIF(Vertices[Betweenness Centrality],"&gt;= "&amp;J3)-COUNTIF(Vertices[Betweenness Centrality],"&gt;="&amp;J4)</f>
        <v>10</v>
      </c>
      <c r="L3" s="39">
        <f aca="true" t="shared" si="5" ref="L3:L44">L2+($L$45-$L$2)/BinDivisor</f>
        <v>0.023255813953488372</v>
      </c>
      <c r="M3" s="40">
        <f>COUNTIF(Vertices[Closeness Centrality],"&gt;= "&amp;L3)-COUNTIF(Vertices[Closeness Centrality],"&gt;="&amp;L4)</f>
        <v>25</v>
      </c>
      <c r="N3" s="39">
        <f aca="true" t="shared" si="6" ref="N3:N44">N2+($N$45-$N$2)/BinDivisor</f>
        <v>0.0013451627906976744</v>
      </c>
      <c r="O3" s="40">
        <f>COUNTIF(Vertices[Eigenvector Centrality],"&gt;= "&amp;N3)-COUNTIF(Vertices[Eigenvector Centrality],"&gt;="&amp;N4)</f>
        <v>29</v>
      </c>
      <c r="P3" s="39">
        <f aca="true" t="shared" si="7" ref="P3:P44">P2+($P$45-$P$2)/BinDivisor</f>
        <v>0.6807222790697673</v>
      </c>
      <c r="Q3" s="40">
        <f>COUNTIF(Vertices[PageRank],"&gt;= "&amp;P3)-COUNTIF(Vertices[PageRank],"&gt;="&amp;P4)</f>
        <v>80</v>
      </c>
      <c r="R3" s="39">
        <f aca="true" t="shared" si="8" ref="R3:R44">R2+($R$45-$R$2)/BinDivisor</f>
        <v>0.023255813953488372</v>
      </c>
      <c r="S3" s="44">
        <f>COUNTIF(Vertices[Clustering Coefficient],"&gt;= "&amp;R3)-COUNTIF(Vertices[Clustering Coefficient],"&gt;="&amp;R4)</f>
        <v>4</v>
      </c>
      <c r="T3" s="39">
        <f aca="true" t="shared" si="9" ref="T3:T44">T2+($T$45-$T$2)/BinDivisor</f>
        <v>39256.740974106375</v>
      </c>
      <c r="U3" s="40">
        <f ca="1" t="shared" si="0"/>
        <v>1</v>
      </c>
      <c r="W3" t="s">
        <v>125</v>
      </c>
      <c r="X3" t="s">
        <v>85</v>
      </c>
    </row>
    <row r="4" spans="1:24" ht="15">
      <c r="A4" s="34" t="s">
        <v>145</v>
      </c>
      <c r="B4" s="34">
        <v>444</v>
      </c>
      <c r="D4" s="32">
        <f t="shared" si="1"/>
        <v>0</v>
      </c>
      <c r="E4" s="3">
        <f>COUNTIF(Vertices[Degree],"&gt;= "&amp;D4)-COUNTIF(Vertices[Degree],"&gt;="&amp;D5)</f>
        <v>0</v>
      </c>
      <c r="F4" s="37">
        <f t="shared" si="2"/>
        <v>1.5348837209302326</v>
      </c>
      <c r="G4" s="38">
        <f>COUNTIF(Vertices[In-Degree],"&gt;= "&amp;F4)-COUNTIF(Vertices[In-Degree],"&gt;="&amp;F5)</f>
        <v>25</v>
      </c>
      <c r="H4" s="37">
        <f t="shared" si="3"/>
        <v>0.4186046511627907</v>
      </c>
      <c r="I4" s="38">
        <f>COUNTIF(Vertices[Out-Degree],"&gt;= "&amp;H4)-COUNTIF(Vertices[Out-Degree],"&gt;="&amp;H5)</f>
        <v>0</v>
      </c>
      <c r="J4" s="37">
        <f t="shared" si="4"/>
        <v>1101.895232372093</v>
      </c>
      <c r="K4" s="38">
        <f>COUNTIF(Vertices[Betweenness Centrality],"&gt;= "&amp;J4)-COUNTIF(Vertices[Betweenness Centrality],"&gt;="&amp;J5)</f>
        <v>13</v>
      </c>
      <c r="L4" s="37">
        <f t="shared" si="5"/>
        <v>0.046511627906976744</v>
      </c>
      <c r="M4" s="38">
        <f>COUNTIF(Vertices[Closeness Centrality],"&gt;= "&amp;L4)-COUNTIF(Vertices[Closeness Centrality],"&gt;="&amp;L5)</f>
        <v>2</v>
      </c>
      <c r="N4" s="37">
        <f t="shared" si="6"/>
        <v>0.002690325581395349</v>
      </c>
      <c r="O4" s="38">
        <f>COUNTIF(Vertices[Eigenvector Centrality],"&gt;= "&amp;N4)-COUNTIF(Vertices[Eigenvector Centrality],"&gt;="&amp;N5)</f>
        <v>46</v>
      </c>
      <c r="P4" s="37">
        <f t="shared" si="7"/>
        <v>0.9847175581395348</v>
      </c>
      <c r="Q4" s="38">
        <f>COUNTIF(Vertices[PageRank],"&gt;= "&amp;P4)-COUNTIF(Vertices[PageRank],"&gt;="&amp;P5)</f>
        <v>97</v>
      </c>
      <c r="R4" s="37">
        <f t="shared" si="8"/>
        <v>0.046511627906976744</v>
      </c>
      <c r="S4" s="43">
        <f>COUNTIF(Vertices[Clustering Coefficient],"&gt;= "&amp;R4)-COUNTIF(Vertices[Clustering Coefficient],"&gt;="&amp;R5)</f>
        <v>2</v>
      </c>
      <c r="T4" s="37">
        <f ca="1" t="shared" si="9"/>
        <v>39376.79193663868</v>
      </c>
      <c r="U4" s="38">
        <f ca="1" t="shared" si="0"/>
        <v>2</v>
      </c>
      <c r="W4" s="12" t="s">
        <v>126</v>
      </c>
      <c r="X4" s="12" t="s">
        <v>4376</v>
      </c>
    </row>
    <row r="5" spans="1:21" ht="15">
      <c r="A5" s="101"/>
      <c r="B5" s="101"/>
      <c r="D5" s="32">
        <f t="shared" si="1"/>
        <v>0</v>
      </c>
      <c r="E5" s="3">
        <f>COUNTIF(Vertices[Degree],"&gt;= "&amp;D5)-COUNTIF(Vertices[Degree],"&gt;="&amp;D6)</f>
        <v>0</v>
      </c>
      <c r="F5" s="39">
        <f t="shared" si="2"/>
        <v>2.302325581395349</v>
      </c>
      <c r="G5" s="40">
        <f>COUNTIF(Vertices[In-Degree],"&gt;= "&amp;F5)-COUNTIF(Vertices[In-Degree],"&gt;="&amp;F6)</f>
        <v>11</v>
      </c>
      <c r="H5" s="39">
        <f t="shared" si="3"/>
        <v>0.627906976744186</v>
      </c>
      <c r="I5" s="40">
        <f>COUNTIF(Vertices[Out-Degree],"&gt;= "&amp;H5)-COUNTIF(Vertices[Out-Degree],"&gt;="&amp;H6)</f>
        <v>0</v>
      </c>
      <c r="J5" s="39">
        <f t="shared" si="4"/>
        <v>1652.8428485581394</v>
      </c>
      <c r="K5" s="40">
        <f>COUNTIF(Vertices[Betweenness Centrality],"&gt;= "&amp;J5)-COUNTIF(Vertices[Betweenness Centrality],"&gt;="&amp;J6)</f>
        <v>5</v>
      </c>
      <c r="L5" s="39">
        <f t="shared" si="5"/>
        <v>0.06976744186046512</v>
      </c>
      <c r="M5" s="40">
        <f>COUNTIF(Vertices[Closeness Centrality],"&gt;= "&amp;L5)-COUNTIF(Vertices[Closeness Centrality],"&gt;="&amp;L6)</f>
        <v>9</v>
      </c>
      <c r="N5" s="39">
        <f t="shared" si="6"/>
        <v>0.004035488372093023</v>
      </c>
      <c r="O5" s="40">
        <f>COUNTIF(Vertices[Eigenvector Centrality],"&gt;= "&amp;N5)-COUNTIF(Vertices[Eigenvector Centrality],"&gt;="&amp;N6)</f>
        <v>7</v>
      </c>
      <c r="P5" s="39">
        <f t="shared" si="7"/>
        <v>1.2887128372093022</v>
      </c>
      <c r="Q5" s="40">
        <f>COUNTIF(Vertices[PageRank],"&gt;= "&amp;P5)-COUNTIF(Vertices[PageRank],"&gt;="&amp;P6)</f>
        <v>35</v>
      </c>
      <c r="R5" s="39">
        <f t="shared" si="8"/>
        <v>0.06976744186046512</v>
      </c>
      <c r="S5" s="44">
        <f>COUNTIF(Vertices[Clustering Coefficient],"&gt;= "&amp;R5)-COUNTIF(Vertices[Clustering Coefficient],"&gt;="&amp;R6)</f>
        <v>5</v>
      </c>
      <c r="T5" s="39">
        <f ca="1" t="shared" si="9"/>
        <v>39496.84289917098</v>
      </c>
      <c r="U5" s="40">
        <f ca="1" t="shared" si="0"/>
        <v>4</v>
      </c>
    </row>
    <row r="6" spans="1:21" ht="15">
      <c r="A6" s="34" t="s">
        <v>147</v>
      </c>
      <c r="B6" s="34">
        <v>542</v>
      </c>
      <c r="D6" s="32">
        <f t="shared" si="1"/>
        <v>0</v>
      </c>
      <c r="E6" s="3">
        <f>COUNTIF(Vertices[Degree],"&gt;= "&amp;D6)-COUNTIF(Vertices[Degree],"&gt;="&amp;D7)</f>
        <v>0</v>
      </c>
      <c r="F6" s="37">
        <f t="shared" si="2"/>
        <v>3.0697674418604652</v>
      </c>
      <c r="G6" s="38">
        <f>COUNTIF(Vertices[In-Degree],"&gt;= "&amp;F6)-COUNTIF(Vertices[In-Degree],"&gt;="&amp;F7)</f>
        <v>0</v>
      </c>
      <c r="H6" s="37">
        <f t="shared" si="3"/>
        <v>0.8372093023255814</v>
      </c>
      <c r="I6" s="38">
        <f>COUNTIF(Vertices[Out-Degree],"&gt;= "&amp;H6)-COUNTIF(Vertices[Out-Degree],"&gt;="&amp;H7)</f>
        <v>211</v>
      </c>
      <c r="J6" s="37">
        <f t="shared" si="4"/>
        <v>2203.790464744186</v>
      </c>
      <c r="K6" s="38">
        <f>COUNTIF(Vertices[Betweenness Centrality],"&gt;= "&amp;J6)-COUNTIF(Vertices[Betweenness Centrality],"&gt;="&amp;J7)</f>
        <v>3</v>
      </c>
      <c r="L6" s="37">
        <f t="shared" si="5"/>
        <v>0.09302325581395349</v>
      </c>
      <c r="M6" s="38">
        <f>COUNTIF(Vertices[Closeness Centrality],"&gt;= "&amp;L6)-COUNTIF(Vertices[Closeness Centrality],"&gt;="&amp;L7)</f>
        <v>1</v>
      </c>
      <c r="N6" s="37">
        <f t="shared" si="6"/>
        <v>0.005380651162790698</v>
      </c>
      <c r="O6" s="38">
        <f>COUNTIF(Vertices[Eigenvector Centrality],"&gt;= "&amp;N6)-COUNTIF(Vertices[Eigenvector Centrality],"&gt;="&amp;N7)</f>
        <v>8</v>
      </c>
      <c r="P6" s="37">
        <f t="shared" si="7"/>
        <v>1.5927081162790695</v>
      </c>
      <c r="Q6" s="38">
        <f>COUNTIF(Vertices[PageRank],"&gt;= "&amp;P6)-COUNTIF(Vertices[PageRank],"&gt;="&amp;P7)</f>
        <v>8</v>
      </c>
      <c r="R6" s="37">
        <f t="shared" si="8"/>
        <v>0.09302325581395349</v>
      </c>
      <c r="S6" s="43">
        <f>COUNTIF(Vertices[Clustering Coefficient],"&gt;= "&amp;R6)-COUNTIF(Vertices[Clustering Coefficient],"&gt;="&amp;R7)</f>
        <v>6</v>
      </c>
      <c r="T6" s="37">
        <f ca="1" t="shared" si="9"/>
        <v>39616.89386170328</v>
      </c>
      <c r="U6" s="38">
        <f ca="1" t="shared" si="0"/>
        <v>4</v>
      </c>
    </row>
    <row r="7" spans="1:21" ht="15">
      <c r="A7" s="34" t="s">
        <v>148</v>
      </c>
      <c r="B7" s="34">
        <v>151</v>
      </c>
      <c r="D7" s="32">
        <f t="shared" si="1"/>
        <v>0</v>
      </c>
      <c r="E7" s="3">
        <f>COUNTIF(Vertices[Degree],"&gt;= "&amp;D7)-COUNTIF(Vertices[Degree],"&gt;="&amp;D8)</f>
        <v>0</v>
      </c>
      <c r="F7" s="39">
        <f t="shared" si="2"/>
        <v>3.8372093023255816</v>
      </c>
      <c r="G7" s="40">
        <f>COUNTIF(Vertices[In-Degree],"&gt;= "&amp;F7)-COUNTIF(Vertices[In-Degree],"&gt;="&amp;F8)</f>
        <v>8</v>
      </c>
      <c r="H7" s="39">
        <f t="shared" si="3"/>
        <v>1.0465116279069768</v>
      </c>
      <c r="I7" s="40">
        <f>COUNTIF(Vertices[Out-Degree],"&gt;= "&amp;H7)-COUNTIF(Vertices[Out-Degree],"&gt;="&amp;H8)</f>
        <v>0</v>
      </c>
      <c r="J7" s="39">
        <f t="shared" si="4"/>
        <v>2754.7380809302326</v>
      </c>
      <c r="K7" s="40">
        <f>COUNTIF(Vertices[Betweenness Centrality],"&gt;= "&amp;J7)-COUNTIF(Vertices[Betweenness Centrality],"&gt;="&amp;J8)</f>
        <v>1</v>
      </c>
      <c r="L7" s="39">
        <f t="shared" si="5"/>
        <v>0.11627906976744186</v>
      </c>
      <c r="M7" s="40">
        <f>COUNTIF(Vertices[Closeness Centrality],"&gt;= "&amp;L7)-COUNTIF(Vertices[Closeness Centrality],"&gt;="&amp;L8)</f>
        <v>0</v>
      </c>
      <c r="N7" s="39">
        <f t="shared" si="6"/>
        <v>0.006725813953488372</v>
      </c>
      <c r="O7" s="40">
        <f>COUNTIF(Vertices[Eigenvector Centrality],"&gt;= "&amp;N7)-COUNTIF(Vertices[Eigenvector Centrality],"&gt;="&amp;N8)</f>
        <v>16</v>
      </c>
      <c r="P7" s="39">
        <f t="shared" si="7"/>
        <v>1.8967033953488368</v>
      </c>
      <c r="Q7" s="40">
        <f>COUNTIF(Vertices[PageRank],"&gt;= "&amp;P7)-COUNTIF(Vertices[PageRank],"&gt;="&amp;P8)</f>
        <v>9</v>
      </c>
      <c r="R7" s="39">
        <f t="shared" si="8"/>
        <v>0.11627906976744186</v>
      </c>
      <c r="S7" s="44">
        <f>COUNTIF(Vertices[Clustering Coefficient],"&gt;= "&amp;R7)-COUNTIF(Vertices[Clustering Coefficient],"&gt;="&amp;R8)</f>
        <v>4</v>
      </c>
      <c r="T7" s="39">
        <f ca="1" t="shared" si="9"/>
        <v>39736.94482423559</v>
      </c>
      <c r="U7" s="40">
        <f ca="1" t="shared" si="0"/>
        <v>6</v>
      </c>
    </row>
    <row r="8" spans="1:21" ht="15">
      <c r="A8" s="34" t="s">
        <v>149</v>
      </c>
      <c r="B8" s="34">
        <v>693</v>
      </c>
      <c r="D8" s="32">
        <f t="shared" si="1"/>
        <v>0</v>
      </c>
      <c r="E8" s="3">
        <f>COUNTIF(Vertices[Degree],"&gt;= "&amp;D8)-COUNTIF(Vertices[Degree],"&gt;="&amp;D9)</f>
        <v>0</v>
      </c>
      <c r="F8" s="37">
        <f t="shared" si="2"/>
        <v>4.604651162790698</v>
      </c>
      <c r="G8" s="38">
        <f>COUNTIF(Vertices[In-Degree],"&gt;= "&amp;F8)-COUNTIF(Vertices[In-Degree],"&gt;="&amp;F9)</f>
        <v>7</v>
      </c>
      <c r="H8" s="37">
        <f t="shared" si="3"/>
        <v>1.255813953488372</v>
      </c>
      <c r="I8" s="38">
        <f>COUNTIF(Vertices[Out-Degree],"&gt;= "&amp;H8)-COUNTIF(Vertices[Out-Degree],"&gt;="&amp;H9)</f>
        <v>0</v>
      </c>
      <c r="J8" s="37">
        <f t="shared" si="4"/>
        <v>3305.6856971162792</v>
      </c>
      <c r="K8" s="38">
        <f>COUNTIF(Vertices[Betweenness Centrality],"&gt;= "&amp;J8)-COUNTIF(Vertices[Betweenness Centrality],"&gt;="&amp;J9)</f>
        <v>2</v>
      </c>
      <c r="L8" s="37">
        <f t="shared" si="5"/>
        <v>0.13953488372093023</v>
      </c>
      <c r="M8" s="38">
        <f>COUNTIF(Vertices[Closeness Centrality],"&gt;= "&amp;L8)-COUNTIF(Vertices[Closeness Centrality],"&gt;="&amp;L9)</f>
        <v>0</v>
      </c>
      <c r="N8" s="37">
        <f t="shared" si="6"/>
        <v>0.008070976744186047</v>
      </c>
      <c r="O8" s="38">
        <f>COUNTIF(Vertices[Eigenvector Centrality],"&gt;= "&amp;N8)-COUNTIF(Vertices[Eigenvector Centrality],"&gt;="&amp;N9)</f>
        <v>3</v>
      </c>
      <c r="P8" s="37">
        <f t="shared" si="7"/>
        <v>2.200698674418604</v>
      </c>
      <c r="Q8" s="38">
        <f>COUNTIF(Vertices[PageRank],"&gt;= "&amp;P8)-COUNTIF(Vertices[PageRank],"&gt;="&amp;P9)</f>
        <v>3</v>
      </c>
      <c r="R8" s="37">
        <f t="shared" si="8"/>
        <v>0.13953488372093023</v>
      </c>
      <c r="S8" s="43">
        <f>COUNTIF(Vertices[Clustering Coefficient],"&gt;= "&amp;R8)-COUNTIF(Vertices[Clustering Coefficient],"&gt;="&amp;R9)</f>
        <v>5</v>
      </c>
      <c r="T8" s="37">
        <f ca="1" t="shared" si="9"/>
        <v>39856.99578676789</v>
      </c>
      <c r="U8" s="38">
        <f ca="1" t="shared" si="0"/>
        <v>17</v>
      </c>
    </row>
    <row r="9" spans="1:21" ht="15">
      <c r="A9" s="101"/>
      <c r="B9" s="101"/>
      <c r="D9" s="32">
        <f t="shared" si="1"/>
        <v>0</v>
      </c>
      <c r="E9" s="3">
        <f>COUNTIF(Vertices[Degree],"&gt;= "&amp;D9)-COUNTIF(Vertices[Degree],"&gt;="&amp;D10)</f>
        <v>0</v>
      </c>
      <c r="F9" s="39">
        <f t="shared" si="2"/>
        <v>5.372093023255815</v>
      </c>
      <c r="G9" s="40">
        <f>COUNTIF(Vertices[In-Degree],"&gt;= "&amp;F9)-COUNTIF(Vertices[In-Degree],"&gt;="&amp;F10)</f>
        <v>6</v>
      </c>
      <c r="H9" s="39">
        <f t="shared" si="3"/>
        <v>1.4651162790697674</v>
      </c>
      <c r="I9" s="40">
        <f>COUNTIF(Vertices[Out-Degree],"&gt;= "&amp;H9)-COUNTIF(Vertices[Out-Degree],"&gt;="&amp;H10)</f>
        <v>0</v>
      </c>
      <c r="J9" s="39">
        <f t="shared" si="4"/>
        <v>3856.633313302326</v>
      </c>
      <c r="K9" s="40">
        <f>COUNTIF(Vertices[Betweenness Centrality],"&gt;= "&amp;J9)-COUNTIF(Vertices[Betweenness Centrality],"&gt;="&amp;J10)</f>
        <v>3</v>
      </c>
      <c r="L9" s="39">
        <f t="shared" si="5"/>
        <v>0.16279069767441862</v>
      </c>
      <c r="M9" s="40">
        <f>COUNTIF(Vertices[Closeness Centrality],"&gt;= "&amp;L9)-COUNTIF(Vertices[Closeness Centrality],"&gt;="&amp;L10)</f>
        <v>7</v>
      </c>
      <c r="N9" s="39">
        <f t="shared" si="6"/>
        <v>0.009416139534883721</v>
      </c>
      <c r="O9" s="40">
        <f>COUNTIF(Vertices[Eigenvector Centrality],"&gt;= "&amp;N9)-COUNTIF(Vertices[Eigenvector Centrality],"&gt;="&amp;N10)</f>
        <v>2</v>
      </c>
      <c r="P9" s="39">
        <f t="shared" si="7"/>
        <v>2.5046939534883714</v>
      </c>
      <c r="Q9" s="40">
        <f>COUNTIF(Vertices[PageRank],"&gt;= "&amp;P9)-COUNTIF(Vertices[PageRank],"&gt;="&amp;P10)</f>
        <v>2</v>
      </c>
      <c r="R9" s="39">
        <f t="shared" si="8"/>
        <v>0.16279069767441862</v>
      </c>
      <c r="S9" s="44">
        <f>COUNTIF(Vertices[Clustering Coefficient],"&gt;= "&amp;R9)-COUNTIF(Vertices[Clustering Coefficient],"&gt;="&amp;R10)</f>
        <v>7</v>
      </c>
      <c r="T9" s="39">
        <f ca="1" t="shared" si="9"/>
        <v>39977.04674930019</v>
      </c>
      <c r="U9" s="40">
        <f ca="1" t="shared" si="0"/>
        <v>15</v>
      </c>
    </row>
    <row r="10" spans="1:21" ht="15">
      <c r="A10" s="34" t="s">
        <v>150</v>
      </c>
      <c r="B10" s="34">
        <v>149</v>
      </c>
      <c r="D10" s="32">
        <f t="shared" si="1"/>
        <v>0</v>
      </c>
      <c r="E10" s="3">
        <f>COUNTIF(Vertices[Degree],"&gt;= "&amp;D10)-COUNTIF(Vertices[Degree],"&gt;="&amp;D11)</f>
        <v>0</v>
      </c>
      <c r="F10" s="37">
        <f t="shared" si="2"/>
        <v>6.1395348837209305</v>
      </c>
      <c r="G10" s="38">
        <f>COUNTIF(Vertices[In-Degree],"&gt;= "&amp;F10)-COUNTIF(Vertices[In-Degree],"&gt;="&amp;F11)</f>
        <v>0</v>
      </c>
      <c r="H10" s="37">
        <f t="shared" si="3"/>
        <v>1.6744186046511627</v>
      </c>
      <c r="I10" s="38">
        <f>COUNTIF(Vertices[Out-Degree],"&gt;= "&amp;H10)-COUNTIF(Vertices[Out-Degree],"&gt;="&amp;H11)</f>
        <v>0</v>
      </c>
      <c r="J10" s="37">
        <f t="shared" si="4"/>
        <v>4407.580929488372</v>
      </c>
      <c r="K10" s="38">
        <f>COUNTIF(Vertices[Betweenness Centrality],"&gt;= "&amp;J10)-COUNTIF(Vertices[Betweenness Centrality],"&gt;="&amp;J11)</f>
        <v>0</v>
      </c>
      <c r="L10" s="37">
        <f t="shared" si="5"/>
        <v>0.18604651162790697</v>
      </c>
      <c r="M10" s="38">
        <f>COUNTIF(Vertices[Closeness Centrality],"&gt;= "&amp;L10)-COUNTIF(Vertices[Closeness Centrality],"&gt;="&amp;L11)</f>
        <v>17</v>
      </c>
      <c r="N10" s="37">
        <f t="shared" si="6"/>
        <v>0.010761302325581396</v>
      </c>
      <c r="O10" s="38">
        <f>COUNTIF(Vertices[Eigenvector Centrality],"&gt;= "&amp;N10)-COUNTIF(Vertices[Eigenvector Centrality],"&gt;="&amp;N11)</f>
        <v>2</v>
      </c>
      <c r="P10" s="37">
        <f t="shared" si="7"/>
        <v>2.8086892325581387</v>
      </c>
      <c r="Q10" s="38">
        <f>COUNTIF(Vertices[PageRank],"&gt;= "&amp;P10)-COUNTIF(Vertices[PageRank],"&gt;="&amp;P11)</f>
        <v>3</v>
      </c>
      <c r="R10" s="37">
        <f t="shared" si="8"/>
        <v>0.18604651162790697</v>
      </c>
      <c r="S10" s="43">
        <f>COUNTIF(Vertices[Clustering Coefficient],"&gt;= "&amp;R10)-COUNTIF(Vertices[Clustering Coefficient],"&gt;="&amp;R11)</f>
        <v>8</v>
      </c>
      <c r="T10" s="37">
        <f ca="1" t="shared" si="9"/>
        <v>40097.097711832495</v>
      </c>
      <c r="U10" s="38">
        <f ca="1" t="shared" si="0"/>
        <v>9</v>
      </c>
    </row>
    <row r="11" spans="1:21" ht="15">
      <c r="A11" s="101"/>
      <c r="B11" s="101"/>
      <c r="D11" s="32">
        <f t="shared" si="1"/>
        <v>0</v>
      </c>
      <c r="E11" s="3">
        <f>COUNTIF(Vertices[Degree],"&gt;= "&amp;D11)-COUNTIF(Vertices[Degree],"&gt;="&amp;D12)</f>
        <v>0</v>
      </c>
      <c r="F11" s="39">
        <f t="shared" si="2"/>
        <v>6.906976744186046</v>
      </c>
      <c r="G11" s="40">
        <f>COUNTIF(Vertices[In-Degree],"&gt;= "&amp;F11)-COUNTIF(Vertices[In-Degree],"&gt;="&amp;F12)</f>
        <v>1</v>
      </c>
      <c r="H11" s="39">
        <f t="shared" si="3"/>
        <v>1.883720930232558</v>
      </c>
      <c r="I11" s="40">
        <f>COUNTIF(Vertices[Out-Degree],"&gt;= "&amp;H11)-COUNTIF(Vertices[Out-Degree],"&gt;="&amp;H12)</f>
        <v>73</v>
      </c>
      <c r="J11" s="39">
        <f t="shared" si="4"/>
        <v>4958.528545674419</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0.01210646511627907</v>
      </c>
      <c r="O11" s="40">
        <f>COUNTIF(Vertices[Eigenvector Centrality],"&gt;= "&amp;N11)-COUNTIF(Vertices[Eigenvector Centrality],"&gt;="&amp;N12)</f>
        <v>3</v>
      </c>
      <c r="P11" s="39">
        <f t="shared" si="7"/>
        <v>3.112684511627906</v>
      </c>
      <c r="Q11" s="40">
        <f>COUNTIF(Vertices[PageRank],"&gt;= "&amp;P11)-COUNTIF(Vertices[PageRank],"&gt;="&amp;P12)</f>
        <v>2</v>
      </c>
      <c r="R11" s="39">
        <f t="shared" si="8"/>
        <v>0.20930232558139533</v>
      </c>
      <c r="S11" s="44">
        <f>COUNTIF(Vertices[Clustering Coefficient],"&gt;= "&amp;R11)-COUNTIF(Vertices[Clustering Coefficient],"&gt;="&amp;R12)</f>
        <v>0</v>
      </c>
      <c r="T11" s="39">
        <f ca="1" t="shared" si="9"/>
        <v>40217.1486743648</v>
      </c>
      <c r="U11" s="40">
        <f ca="1" t="shared" si="0"/>
        <v>12</v>
      </c>
    </row>
    <row r="12" spans="1:21" ht="15">
      <c r="A12" s="34" t="s">
        <v>169</v>
      </c>
      <c r="B12" s="34">
        <v>0.02004008016032064</v>
      </c>
      <c r="D12" s="32">
        <f t="shared" si="1"/>
        <v>0</v>
      </c>
      <c r="E12" s="3">
        <f>COUNTIF(Vertices[Degree],"&gt;= "&amp;D12)-COUNTIF(Vertices[Degree],"&gt;="&amp;D13)</f>
        <v>0</v>
      </c>
      <c r="F12" s="37">
        <f t="shared" si="2"/>
        <v>7.674418604651162</v>
      </c>
      <c r="G12" s="38">
        <f>COUNTIF(Vertices[In-Degree],"&gt;= "&amp;F12)-COUNTIF(Vertices[In-Degree],"&gt;="&amp;F13)</f>
        <v>1</v>
      </c>
      <c r="H12" s="37">
        <f t="shared" si="3"/>
        <v>2.093023255813953</v>
      </c>
      <c r="I12" s="38">
        <f>COUNTIF(Vertices[Out-Degree],"&gt;= "&amp;H12)-COUNTIF(Vertices[Out-Degree],"&gt;="&amp;H13)</f>
        <v>0</v>
      </c>
      <c r="J12" s="37">
        <f t="shared" si="4"/>
        <v>5509.476161860465</v>
      </c>
      <c r="K12" s="38">
        <f>COUNTIF(Vertices[Betweenness Centrality],"&gt;= "&amp;J12)-COUNTIF(Vertices[Betweenness Centrality],"&gt;="&amp;J13)</f>
        <v>0</v>
      </c>
      <c r="L12" s="37">
        <f t="shared" si="5"/>
        <v>0.2325581395348837</v>
      </c>
      <c r="M12" s="38">
        <f>COUNTIF(Vertices[Closeness Centrality],"&gt;= "&amp;L12)-COUNTIF(Vertices[Closeness Centrality],"&gt;="&amp;L13)</f>
        <v>4</v>
      </c>
      <c r="N12" s="37">
        <f t="shared" si="6"/>
        <v>0.013451627906976744</v>
      </c>
      <c r="O12" s="38">
        <f>COUNTIF(Vertices[Eigenvector Centrality],"&gt;= "&amp;N12)-COUNTIF(Vertices[Eigenvector Centrality],"&gt;="&amp;N13)</f>
        <v>1</v>
      </c>
      <c r="P12" s="37">
        <f t="shared" si="7"/>
        <v>3.4166797906976734</v>
      </c>
      <c r="Q12" s="38">
        <f>COUNTIF(Vertices[PageRank],"&gt;= "&amp;P12)-COUNTIF(Vertices[PageRank],"&gt;="&amp;P13)</f>
        <v>1</v>
      </c>
      <c r="R12" s="37">
        <f t="shared" si="8"/>
        <v>0.2325581395348837</v>
      </c>
      <c r="S12" s="43">
        <f>COUNTIF(Vertices[Clustering Coefficient],"&gt;= "&amp;R12)-COUNTIF(Vertices[Clustering Coefficient],"&gt;="&amp;R13)</f>
        <v>2</v>
      </c>
      <c r="T12" s="37">
        <f ca="1" t="shared" si="9"/>
        <v>40337.1996368971</v>
      </c>
      <c r="U12" s="38">
        <f ca="1" t="shared" si="0"/>
        <v>11</v>
      </c>
    </row>
    <row r="13" spans="1:21" ht="15">
      <c r="A13" s="34" t="s">
        <v>170</v>
      </c>
      <c r="B13" s="34">
        <v>0.03929273084479371</v>
      </c>
      <c r="D13" s="32">
        <f t="shared" si="1"/>
        <v>0</v>
      </c>
      <c r="E13" s="3">
        <f>COUNTIF(Vertices[Degree],"&gt;= "&amp;D13)-COUNTIF(Vertices[Degree],"&gt;="&amp;D14)</f>
        <v>0</v>
      </c>
      <c r="F13" s="39">
        <f t="shared" si="2"/>
        <v>8.441860465116278</v>
      </c>
      <c r="G13" s="40">
        <f>COUNTIF(Vertices[In-Degree],"&gt;= "&amp;F13)-COUNTIF(Vertices[In-Degree],"&gt;="&amp;F14)</f>
        <v>0</v>
      </c>
      <c r="H13" s="39">
        <f t="shared" si="3"/>
        <v>2.3023255813953485</v>
      </c>
      <c r="I13" s="40">
        <f>COUNTIF(Vertices[Out-Degree],"&gt;= "&amp;H13)-COUNTIF(Vertices[Out-Degree],"&gt;="&amp;H14)</f>
        <v>0</v>
      </c>
      <c r="J13" s="39">
        <f t="shared" si="4"/>
        <v>6060.423778046512</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0.014796790697674419</v>
      </c>
      <c r="O13" s="40">
        <f>COUNTIF(Vertices[Eigenvector Centrality],"&gt;= "&amp;N13)-COUNTIF(Vertices[Eigenvector Centrality],"&gt;="&amp;N14)</f>
        <v>0</v>
      </c>
      <c r="P13" s="39">
        <f t="shared" si="7"/>
        <v>3.7206750697674407</v>
      </c>
      <c r="Q13" s="40">
        <f>COUNTIF(Vertices[PageRank],"&gt;= "&amp;P13)-COUNTIF(Vertices[PageRank],"&gt;="&amp;P14)</f>
        <v>1</v>
      </c>
      <c r="R13" s="39">
        <f t="shared" si="8"/>
        <v>0.25581395348837205</v>
      </c>
      <c r="S13" s="44">
        <f>COUNTIF(Vertices[Clustering Coefficient],"&gt;= "&amp;R13)-COUNTIF(Vertices[Clustering Coefficient],"&gt;="&amp;R14)</f>
        <v>0</v>
      </c>
      <c r="T13" s="39">
        <f ca="1" t="shared" si="9"/>
        <v>40457.250599429404</v>
      </c>
      <c r="U13" s="40">
        <f ca="1" t="shared" si="0"/>
        <v>14</v>
      </c>
    </row>
    <row r="14" spans="1:21" ht="15">
      <c r="A14" s="101"/>
      <c r="B14" s="101"/>
      <c r="D14" s="32">
        <f t="shared" si="1"/>
        <v>0</v>
      </c>
      <c r="E14" s="3">
        <f>COUNTIF(Vertices[Degree],"&gt;= "&amp;D14)-COUNTIF(Vertices[Degree],"&gt;="&amp;D15)</f>
        <v>0</v>
      </c>
      <c r="F14" s="37">
        <f t="shared" si="2"/>
        <v>9.209302325581394</v>
      </c>
      <c r="G14" s="38">
        <f>COUNTIF(Vertices[In-Degree],"&gt;= "&amp;F14)-COUNTIF(Vertices[In-Degree],"&gt;="&amp;F15)</f>
        <v>0</v>
      </c>
      <c r="H14" s="37">
        <f t="shared" si="3"/>
        <v>2.5116279069767438</v>
      </c>
      <c r="I14" s="38">
        <f>COUNTIF(Vertices[Out-Degree],"&gt;= "&amp;H14)-COUNTIF(Vertices[Out-Degree],"&gt;="&amp;H15)</f>
        <v>0</v>
      </c>
      <c r="J14" s="37">
        <f t="shared" si="4"/>
        <v>6611.3713942325585</v>
      </c>
      <c r="K14" s="38">
        <f>COUNTIF(Vertices[Betweenness Centrality],"&gt;= "&amp;J14)-COUNTIF(Vertices[Betweenness Centrality],"&gt;="&amp;J15)</f>
        <v>1</v>
      </c>
      <c r="L14" s="37">
        <f t="shared" si="5"/>
        <v>0.2790697674418604</v>
      </c>
      <c r="M14" s="38">
        <f>COUNTIF(Vertices[Closeness Centrality],"&gt;= "&amp;L14)-COUNTIF(Vertices[Closeness Centrality],"&gt;="&amp;L15)</f>
        <v>0</v>
      </c>
      <c r="N14" s="37">
        <f t="shared" si="6"/>
        <v>0.016141953488372093</v>
      </c>
      <c r="O14" s="38">
        <f>COUNTIF(Vertices[Eigenvector Centrality],"&gt;= "&amp;N14)-COUNTIF(Vertices[Eigenvector Centrality],"&gt;="&amp;N15)</f>
        <v>5</v>
      </c>
      <c r="P14" s="37">
        <f t="shared" si="7"/>
        <v>4.024670348837208</v>
      </c>
      <c r="Q14" s="38">
        <f>COUNTIF(Vertices[PageRank],"&gt;= "&amp;P14)-COUNTIF(Vertices[PageRank],"&gt;="&amp;P15)</f>
        <v>1</v>
      </c>
      <c r="R14" s="37">
        <f t="shared" si="8"/>
        <v>0.2790697674418604</v>
      </c>
      <c r="S14" s="43">
        <f>COUNTIF(Vertices[Clustering Coefficient],"&gt;= "&amp;R14)-COUNTIF(Vertices[Clustering Coefficient],"&gt;="&amp;R15)</f>
        <v>2</v>
      </c>
      <c r="T14" s="37">
        <f ca="1" t="shared" si="9"/>
        <v>40577.30156196171</v>
      </c>
      <c r="U14" s="38">
        <f ca="1" t="shared" si="0"/>
        <v>15</v>
      </c>
    </row>
    <row r="15" spans="1:21" ht="15">
      <c r="A15" s="34" t="s">
        <v>151</v>
      </c>
      <c r="B15" s="34">
        <v>83</v>
      </c>
      <c r="D15" s="32">
        <f t="shared" si="1"/>
        <v>0</v>
      </c>
      <c r="E15" s="3">
        <f>COUNTIF(Vertices[Degree],"&gt;= "&amp;D15)-COUNTIF(Vertices[Degree],"&gt;="&amp;D16)</f>
        <v>0</v>
      </c>
      <c r="F15" s="39">
        <f t="shared" si="2"/>
        <v>9.97674418604651</v>
      </c>
      <c r="G15" s="40">
        <f>COUNTIF(Vertices[In-Degree],"&gt;= "&amp;F15)-COUNTIF(Vertices[In-Degree],"&gt;="&amp;F16)</f>
        <v>0</v>
      </c>
      <c r="H15" s="39">
        <f t="shared" si="3"/>
        <v>2.720930232558139</v>
      </c>
      <c r="I15" s="40">
        <f>COUNTIF(Vertices[Out-Degree],"&gt;= "&amp;H15)-COUNTIF(Vertices[Out-Degree],"&gt;="&amp;H16)</f>
        <v>0</v>
      </c>
      <c r="J15" s="39">
        <f t="shared" si="4"/>
        <v>7162.319010418605</v>
      </c>
      <c r="K15" s="40">
        <f>COUNTIF(Vertices[Betweenness Centrality],"&gt;= "&amp;J15)-COUNTIF(Vertices[Betweenness Centrality],"&gt;="&amp;J16)</f>
        <v>2</v>
      </c>
      <c r="L15" s="39">
        <f t="shared" si="5"/>
        <v>0.30232558139534876</v>
      </c>
      <c r="M15" s="40">
        <f>COUNTIF(Vertices[Closeness Centrality],"&gt;= "&amp;L15)-COUNTIF(Vertices[Closeness Centrality],"&gt;="&amp;L16)</f>
        <v>0</v>
      </c>
      <c r="N15" s="39">
        <f t="shared" si="6"/>
        <v>0.017487116279069768</v>
      </c>
      <c r="O15" s="40">
        <f>COUNTIF(Vertices[Eigenvector Centrality],"&gt;= "&amp;N15)-COUNTIF(Vertices[Eigenvector Centrality],"&gt;="&amp;N16)</f>
        <v>0</v>
      </c>
      <c r="P15" s="39">
        <f t="shared" si="7"/>
        <v>4.328665627906976</v>
      </c>
      <c r="Q15" s="40">
        <f>COUNTIF(Vertices[PageRank],"&gt;= "&amp;P15)-COUNTIF(Vertices[PageRank],"&gt;="&amp;P16)</f>
        <v>2</v>
      </c>
      <c r="R15" s="39">
        <f t="shared" si="8"/>
        <v>0.30232558139534876</v>
      </c>
      <c r="S15" s="44">
        <f>COUNTIF(Vertices[Clustering Coefficient],"&gt;= "&amp;R15)-COUNTIF(Vertices[Clustering Coefficient],"&gt;="&amp;R16)</f>
        <v>0</v>
      </c>
      <c r="T15" s="39">
        <f ca="1" t="shared" si="9"/>
        <v>40697.35252449401</v>
      </c>
      <c r="U15" s="40">
        <f ca="1" t="shared" si="0"/>
        <v>16</v>
      </c>
    </row>
    <row r="16" spans="1:21" ht="15">
      <c r="A16" s="34" t="s">
        <v>152</v>
      </c>
      <c r="B16" s="34">
        <v>36</v>
      </c>
      <c r="D16" s="32">
        <f t="shared" si="1"/>
        <v>0</v>
      </c>
      <c r="E16" s="3">
        <f>COUNTIF(Vertices[Degree],"&gt;= "&amp;D16)-COUNTIF(Vertices[Degree],"&gt;="&amp;D17)</f>
        <v>0</v>
      </c>
      <c r="F16" s="37">
        <f t="shared" si="2"/>
        <v>10.744186046511626</v>
      </c>
      <c r="G16" s="38">
        <f>COUNTIF(Vertices[In-Degree],"&gt;= "&amp;F16)-COUNTIF(Vertices[In-Degree],"&gt;="&amp;F17)</f>
        <v>2</v>
      </c>
      <c r="H16" s="37">
        <f t="shared" si="3"/>
        <v>2.9302325581395343</v>
      </c>
      <c r="I16" s="38">
        <f>COUNTIF(Vertices[Out-Degree],"&gt;= "&amp;H16)-COUNTIF(Vertices[Out-Degree],"&gt;="&amp;H17)</f>
        <v>19</v>
      </c>
      <c r="J16" s="37">
        <f t="shared" si="4"/>
        <v>7713.266626604652</v>
      </c>
      <c r="K16" s="38">
        <f>COUNTIF(Vertices[Betweenness Centrality],"&gt;= "&amp;J16)-COUNTIF(Vertices[Betweenness Centrality],"&gt;="&amp;J17)</f>
        <v>2</v>
      </c>
      <c r="L16" s="37">
        <f t="shared" si="5"/>
        <v>0.3255813953488371</v>
      </c>
      <c r="M16" s="38">
        <f>COUNTIF(Vertices[Closeness Centrality],"&gt;= "&amp;L16)-COUNTIF(Vertices[Closeness Centrality],"&gt;="&amp;L17)</f>
        <v>23</v>
      </c>
      <c r="N16" s="37">
        <f t="shared" si="6"/>
        <v>0.018832279069767442</v>
      </c>
      <c r="O16" s="38">
        <f>COUNTIF(Vertices[Eigenvector Centrality],"&gt;= "&amp;N16)-COUNTIF(Vertices[Eigenvector Centrality],"&gt;="&amp;N17)</f>
        <v>2</v>
      </c>
      <c r="P16" s="37">
        <f t="shared" si="7"/>
        <v>4.632660906976744</v>
      </c>
      <c r="Q16" s="38">
        <f>COUNTIF(Vertices[PageRank],"&gt;= "&amp;P16)-COUNTIF(Vertices[PageRank],"&gt;="&amp;P17)</f>
        <v>0</v>
      </c>
      <c r="R16" s="37">
        <f t="shared" si="8"/>
        <v>0.3255813953488371</v>
      </c>
      <c r="S16" s="43">
        <f>COUNTIF(Vertices[Clustering Coefficient],"&gt;= "&amp;R16)-COUNTIF(Vertices[Clustering Coefficient],"&gt;="&amp;R17)</f>
        <v>10</v>
      </c>
      <c r="T16" s="37">
        <f ca="1" t="shared" si="9"/>
        <v>40817.40348702631</v>
      </c>
      <c r="U16" s="38">
        <f ca="1" t="shared" si="0"/>
        <v>11</v>
      </c>
    </row>
    <row r="17" spans="1:21" ht="15">
      <c r="A17" s="34" t="s">
        <v>153</v>
      </c>
      <c r="B17" s="34">
        <v>255</v>
      </c>
      <c r="D17" s="32">
        <f t="shared" si="1"/>
        <v>0</v>
      </c>
      <c r="E17" s="3">
        <f>COUNTIF(Vertices[Degree],"&gt;= "&amp;D17)-COUNTIF(Vertices[Degree],"&gt;="&amp;D18)</f>
        <v>0</v>
      </c>
      <c r="F17" s="39">
        <f t="shared" si="2"/>
        <v>11.511627906976742</v>
      </c>
      <c r="G17" s="40">
        <f>COUNTIF(Vertices[In-Degree],"&gt;= "&amp;F17)-COUNTIF(Vertices[In-Degree],"&gt;="&amp;F18)</f>
        <v>3</v>
      </c>
      <c r="H17" s="39">
        <f t="shared" si="3"/>
        <v>3.1395348837209296</v>
      </c>
      <c r="I17" s="40">
        <f>COUNTIF(Vertices[Out-Degree],"&gt;= "&amp;H17)-COUNTIF(Vertices[Out-Degree],"&gt;="&amp;H18)</f>
        <v>0</v>
      </c>
      <c r="J17" s="39">
        <f t="shared" si="4"/>
        <v>8264.214242790698</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0.020177441860465117</v>
      </c>
      <c r="O17" s="40">
        <f>COUNTIF(Vertices[Eigenvector Centrality],"&gt;= "&amp;N17)-COUNTIF(Vertices[Eigenvector Centrality],"&gt;="&amp;N18)</f>
        <v>0</v>
      </c>
      <c r="P17" s="39">
        <f t="shared" si="7"/>
        <v>4.936656186046512</v>
      </c>
      <c r="Q17" s="40">
        <f>COUNTIF(Vertices[PageRank],"&gt;= "&amp;P17)-COUNTIF(Vertices[PageRank],"&gt;="&amp;P18)</f>
        <v>1</v>
      </c>
      <c r="R17" s="39">
        <f t="shared" si="8"/>
        <v>0.3488372093023255</v>
      </c>
      <c r="S17" s="44">
        <f>COUNTIF(Vertices[Clustering Coefficient],"&gt;= "&amp;R17)-COUNTIF(Vertices[Clustering Coefficient],"&gt;="&amp;R18)</f>
        <v>0</v>
      </c>
      <c r="T17" s="39">
        <f ca="1" t="shared" si="9"/>
        <v>40937.454449558616</v>
      </c>
      <c r="U17" s="40">
        <f ca="1" t="shared" si="0"/>
        <v>8</v>
      </c>
    </row>
    <row r="18" spans="1:21" ht="15">
      <c r="A18" s="34" t="s">
        <v>154</v>
      </c>
      <c r="B18" s="34">
        <v>495</v>
      </c>
      <c r="D18" s="32">
        <f t="shared" si="1"/>
        <v>0</v>
      </c>
      <c r="E18" s="3">
        <f>COUNTIF(Vertices[Degree],"&gt;= "&amp;D18)-COUNTIF(Vertices[Degree],"&gt;="&amp;D19)</f>
        <v>0</v>
      </c>
      <c r="F18" s="37">
        <f t="shared" si="2"/>
        <v>12.279069767441857</v>
      </c>
      <c r="G18" s="38">
        <f>COUNTIF(Vertices[In-Degree],"&gt;= "&amp;F18)-COUNTIF(Vertices[In-Degree],"&gt;="&amp;F19)</f>
        <v>0</v>
      </c>
      <c r="H18" s="37">
        <f t="shared" si="3"/>
        <v>3.348837209302325</v>
      </c>
      <c r="I18" s="38">
        <f>COUNTIF(Vertices[Out-Degree],"&gt;= "&amp;H18)-COUNTIF(Vertices[Out-Degree],"&gt;="&amp;H19)</f>
        <v>0</v>
      </c>
      <c r="J18" s="37">
        <f t="shared" si="4"/>
        <v>8815.161858976744</v>
      </c>
      <c r="K18" s="38">
        <f>COUNTIF(Vertices[Betweenness Centrality],"&gt;= "&amp;J18)-COUNTIF(Vertices[Betweenness Centrality],"&gt;="&amp;J19)</f>
        <v>1</v>
      </c>
      <c r="L18" s="37">
        <f t="shared" si="5"/>
        <v>0.37209302325581384</v>
      </c>
      <c r="M18" s="38">
        <f>COUNTIF(Vertices[Closeness Centrality],"&gt;= "&amp;L18)-COUNTIF(Vertices[Closeness Centrality],"&gt;="&amp;L19)</f>
        <v>0</v>
      </c>
      <c r="N18" s="37">
        <f t="shared" si="6"/>
        <v>0.02152260465116279</v>
      </c>
      <c r="O18" s="38">
        <f>COUNTIF(Vertices[Eigenvector Centrality],"&gt;= "&amp;N18)-COUNTIF(Vertices[Eigenvector Centrality],"&gt;="&amp;N19)</f>
        <v>2</v>
      </c>
      <c r="P18" s="37">
        <f t="shared" si="7"/>
        <v>5.240651465116279</v>
      </c>
      <c r="Q18" s="38">
        <f>COUNTIF(Vertices[PageRank],"&gt;= "&amp;P18)-COUNTIF(Vertices[PageRank],"&gt;="&amp;P19)</f>
        <v>1</v>
      </c>
      <c r="R18" s="37">
        <f t="shared" si="8"/>
        <v>0.37209302325581384</v>
      </c>
      <c r="S18" s="43">
        <f>COUNTIF(Vertices[Clustering Coefficient],"&gt;= "&amp;R18)-COUNTIF(Vertices[Clustering Coefficient],"&gt;="&amp;R19)</f>
        <v>0</v>
      </c>
      <c r="T18" s="37">
        <f ca="1" t="shared" si="9"/>
        <v>41057.50541209092</v>
      </c>
      <c r="U18" s="38">
        <f ca="1" t="shared" si="0"/>
        <v>10</v>
      </c>
    </row>
    <row r="19" spans="1:21" ht="15">
      <c r="A19" s="101"/>
      <c r="B19" s="101"/>
      <c r="D19" s="32">
        <f t="shared" si="1"/>
        <v>0</v>
      </c>
      <c r="E19" s="3">
        <f>COUNTIF(Vertices[Degree],"&gt;= "&amp;D19)-COUNTIF(Vertices[Degree],"&gt;="&amp;D20)</f>
        <v>0</v>
      </c>
      <c r="F19" s="39">
        <f t="shared" si="2"/>
        <v>13.046511627906973</v>
      </c>
      <c r="G19" s="40">
        <f>COUNTIF(Vertices[In-Degree],"&gt;= "&amp;F19)-COUNTIF(Vertices[In-Degree],"&gt;="&amp;F20)</f>
        <v>0</v>
      </c>
      <c r="H19" s="39">
        <f t="shared" si="3"/>
        <v>3.55813953488372</v>
      </c>
      <c r="I19" s="40">
        <f>COUNTIF(Vertices[Out-Degree],"&gt;= "&amp;H19)-COUNTIF(Vertices[Out-Degree],"&gt;="&amp;H20)</f>
        <v>0</v>
      </c>
      <c r="J19" s="39">
        <f t="shared" si="4"/>
        <v>9366.10947516279</v>
      </c>
      <c r="K19" s="40">
        <f>COUNTIF(Vertices[Betweenness Centrality],"&gt;= "&amp;J19)-COUNTIF(Vertices[Betweenness Centrality],"&gt;="&amp;J20)</f>
        <v>1</v>
      </c>
      <c r="L19" s="39">
        <f t="shared" si="5"/>
        <v>0.3953488372093022</v>
      </c>
      <c r="M19" s="40">
        <f>COUNTIF(Vertices[Closeness Centrality],"&gt;= "&amp;L19)-COUNTIF(Vertices[Closeness Centrality],"&gt;="&amp;L20)</f>
        <v>0</v>
      </c>
      <c r="N19" s="39">
        <f t="shared" si="6"/>
        <v>0.022867767441860466</v>
      </c>
      <c r="O19" s="40">
        <f>COUNTIF(Vertices[Eigenvector Centrality],"&gt;= "&amp;N19)-COUNTIF(Vertices[Eigenvector Centrality],"&gt;="&amp;N20)</f>
        <v>2</v>
      </c>
      <c r="P19" s="39">
        <f t="shared" si="7"/>
        <v>5.544646744186047</v>
      </c>
      <c r="Q19" s="40">
        <f>COUNTIF(Vertices[PageRank],"&gt;= "&amp;P19)-COUNTIF(Vertices[PageRank],"&gt;="&amp;P20)</f>
        <v>0</v>
      </c>
      <c r="R19" s="39">
        <f t="shared" si="8"/>
        <v>0.3953488372093022</v>
      </c>
      <c r="S19" s="44">
        <f>COUNTIF(Vertices[Clustering Coefficient],"&gt;= "&amp;R19)-COUNTIF(Vertices[Clustering Coefficient],"&gt;="&amp;R20)</f>
        <v>0</v>
      </c>
      <c r="T19" s="39">
        <f ca="1" t="shared" si="9"/>
        <v>41177.55637462322</v>
      </c>
      <c r="U19" s="40">
        <f ca="1" t="shared" si="0"/>
        <v>15</v>
      </c>
    </row>
    <row r="20" spans="1:21" ht="15">
      <c r="A20" s="34" t="s">
        <v>155</v>
      </c>
      <c r="B20" s="34">
        <v>12</v>
      </c>
      <c r="D20" s="32">
        <f t="shared" si="1"/>
        <v>0</v>
      </c>
      <c r="E20" s="3">
        <f>COUNTIF(Vertices[Degree],"&gt;= "&amp;D20)-COUNTIF(Vertices[Degree],"&gt;="&amp;D21)</f>
        <v>0</v>
      </c>
      <c r="F20" s="37">
        <f t="shared" si="2"/>
        <v>13.81395348837209</v>
      </c>
      <c r="G20" s="38">
        <f>COUNTIF(Vertices[In-Degree],"&gt;= "&amp;F20)-COUNTIF(Vertices[In-Degree],"&gt;="&amp;F21)</f>
        <v>0</v>
      </c>
      <c r="H20" s="37">
        <f t="shared" si="3"/>
        <v>3.7674418604651154</v>
      </c>
      <c r="I20" s="38">
        <f>COUNTIF(Vertices[Out-Degree],"&gt;= "&amp;H20)-COUNTIF(Vertices[Out-Degree],"&gt;="&amp;H21)</f>
        <v>0</v>
      </c>
      <c r="J20" s="37">
        <f t="shared" si="4"/>
        <v>9917.057091348835</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0.02421293023255814</v>
      </c>
      <c r="O20" s="38">
        <f>COUNTIF(Vertices[Eigenvector Centrality],"&gt;= "&amp;N20)-COUNTIF(Vertices[Eigenvector Centrality],"&gt;="&amp;N21)</f>
        <v>0</v>
      </c>
      <c r="P20" s="37">
        <f t="shared" si="7"/>
        <v>5.848642023255815</v>
      </c>
      <c r="Q20" s="38">
        <f>COUNTIF(Vertices[PageRank],"&gt;= "&amp;P20)-COUNTIF(Vertices[PageRank],"&gt;="&amp;P21)</f>
        <v>0</v>
      </c>
      <c r="R20" s="37">
        <f t="shared" si="8"/>
        <v>0.41860465116279055</v>
      </c>
      <c r="S20" s="43">
        <f>COUNTIF(Vertices[Clustering Coefficient],"&gt;= "&amp;R20)-COUNTIF(Vertices[Clustering Coefficient],"&gt;="&amp;R21)</f>
        <v>0</v>
      </c>
      <c r="T20" s="37">
        <f ca="1" t="shared" si="9"/>
        <v>41297.607337155525</v>
      </c>
      <c r="U20" s="38">
        <f ca="1" t="shared" si="0"/>
        <v>9</v>
      </c>
    </row>
    <row r="21" spans="1:21" ht="15">
      <c r="A21" s="34" t="s">
        <v>156</v>
      </c>
      <c r="B21" s="34">
        <v>5.151804</v>
      </c>
      <c r="D21" s="32">
        <f t="shared" si="1"/>
        <v>0</v>
      </c>
      <c r="E21" s="3">
        <f>COUNTIF(Vertices[Degree],"&gt;= "&amp;D21)-COUNTIF(Vertices[Degree],"&gt;="&amp;D22)</f>
        <v>0</v>
      </c>
      <c r="F21" s="39">
        <f t="shared" si="2"/>
        <v>14.581395348837205</v>
      </c>
      <c r="G21" s="40">
        <f>COUNTIF(Vertices[In-Degree],"&gt;= "&amp;F21)-COUNTIF(Vertices[In-Degree],"&gt;="&amp;F22)</f>
        <v>0</v>
      </c>
      <c r="H21" s="39">
        <f t="shared" si="3"/>
        <v>3.9767441860465107</v>
      </c>
      <c r="I21" s="40">
        <f>COUNTIF(Vertices[Out-Degree],"&gt;= "&amp;H21)-COUNTIF(Vertices[Out-Degree],"&gt;="&amp;H22)</f>
        <v>13</v>
      </c>
      <c r="J21" s="39">
        <f t="shared" si="4"/>
        <v>10468.004707534881</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0.025558093023255814</v>
      </c>
      <c r="O21" s="40">
        <f>COUNTIF(Vertices[Eigenvector Centrality],"&gt;= "&amp;N21)-COUNTIF(Vertices[Eigenvector Centrality],"&gt;="&amp;N22)</f>
        <v>2</v>
      </c>
      <c r="P21" s="39">
        <f t="shared" si="7"/>
        <v>6.152637302325583</v>
      </c>
      <c r="Q21" s="40">
        <f>COUNTIF(Vertices[PageRank],"&gt;= "&amp;P21)-COUNTIF(Vertices[PageRank],"&gt;="&amp;P22)</f>
        <v>0</v>
      </c>
      <c r="R21" s="39">
        <f t="shared" si="8"/>
        <v>0.4418604651162789</v>
      </c>
      <c r="S21" s="44">
        <f>COUNTIF(Vertices[Clustering Coefficient],"&gt;= "&amp;R21)-COUNTIF(Vertices[Clustering Coefficient],"&gt;="&amp;R22)</f>
        <v>0</v>
      </c>
      <c r="T21" s="39">
        <f ca="1" t="shared" si="9"/>
        <v>41417.65829968783</v>
      </c>
      <c r="U21" s="40">
        <f ca="1" t="shared" si="0"/>
        <v>9</v>
      </c>
    </row>
    <row r="22" spans="1:21" ht="15">
      <c r="A22" s="101"/>
      <c r="B22" s="101"/>
      <c r="D22" s="32">
        <f t="shared" si="1"/>
        <v>0</v>
      </c>
      <c r="E22" s="3">
        <f>COUNTIF(Vertices[Degree],"&gt;= "&amp;D22)-COUNTIF(Vertices[Degree],"&gt;="&amp;D23)</f>
        <v>0</v>
      </c>
      <c r="F22" s="37">
        <f t="shared" si="2"/>
        <v>15.34883720930232</v>
      </c>
      <c r="G22" s="38">
        <f>COUNTIF(Vertices[In-Degree],"&gt;= "&amp;F22)-COUNTIF(Vertices[In-Degree],"&gt;="&amp;F23)</f>
        <v>0</v>
      </c>
      <c r="H22" s="37">
        <f t="shared" si="3"/>
        <v>4.186046511627906</v>
      </c>
      <c r="I22" s="38">
        <f>COUNTIF(Vertices[Out-Degree],"&gt;= "&amp;H22)-COUNTIF(Vertices[Out-Degree],"&gt;="&amp;H23)</f>
        <v>0</v>
      </c>
      <c r="J22" s="37">
        <f t="shared" si="4"/>
        <v>11018.952323720927</v>
      </c>
      <c r="K22" s="38">
        <f>COUNTIF(Vertices[Betweenness Centrality],"&gt;= "&amp;J22)-COUNTIF(Vertices[Betweenness Centrality],"&gt;="&amp;J23)</f>
        <v>0</v>
      </c>
      <c r="L22" s="37">
        <f t="shared" si="5"/>
        <v>0.46511627906976727</v>
      </c>
      <c r="M22" s="38">
        <f>COUNTIF(Vertices[Closeness Centrality],"&gt;= "&amp;L22)-COUNTIF(Vertices[Closeness Centrality],"&gt;="&amp;L23)</f>
        <v>0</v>
      </c>
      <c r="N22" s="37">
        <f t="shared" si="6"/>
        <v>0.02690325581395349</v>
      </c>
      <c r="O22" s="38">
        <f>COUNTIF(Vertices[Eigenvector Centrality],"&gt;= "&amp;N22)-COUNTIF(Vertices[Eigenvector Centrality],"&gt;="&amp;N23)</f>
        <v>0</v>
      </c>
      <c r="P22" s="37">
        <f t="shared" si="7"/>
        <v>6.4566325813953505</v>
      </c>
      <c r="Q22" s="38">
        <f>COUNTIF(Vertices[PageRank],"&gt;= "&amp;P22)-COUNTIF(Vertices[PageRank],"&gt;="&amp;P23)</f>
        <v>0</v>
      </c>
      <c r="R22" s="37">
        <f t="shared" si="8"/>
        <v>0.46511627906976727</v>
      </c>
      <c r="S22" s="43">
        <f>COUNTIF(Vertices[Clustering Coefficient],"&gt;= "&amp;R22)-COUNTIF(Vertices[Clustering Coefficient],"&gt;="&amp;R23)</f>
        <v>0</v>
      </c>
      <c r="T22" s="37">
        <f ca="1" t="shared" si="9"/>
        <v>41537.70926222013</v>
      </c>
      <c r="U22" s="38">
        <f ca="1" t="shared" si="0"/>
        <v>10</v>
      </c>
    </row>
    <row r="23" spans="1:21" ht="15">
      <c r="A23" s="34" t="s">
        <v>157</v>
      </c>
      <c r="B23" s="34">
        <v>0.002587802249201798</v>
      </c>
      <c r="D23" s="32">
        <f t="shared" si="1"/>
        <v>0</v>
      </c>
      <c r="E23" s="3">
        <f>COUNTIF(Vertices[Degree],"&gt;= "&amp;D23)-COUNTIF(Vertices[Degree],"&gt;="&amp;D24)</f>
        <v>0</v>
      </c>
      <c r="F23" s="39">
        <f t="shared" si="2"/>
        <v>16.116279069767437</v>
      </c>
      <c r="G23" s="40">
        <f>COUNTIF(Vertices[In-Degree],"&gt;= "&amp;F23)-COUNTIF(Vertices[In-Degree],"&gt;="&amp;F24)</f>
        <v>0</v>
      </c>
      <c r="H23" s="39">
        <f t="shared" si="3"/>
        <v>4.395348837209302</v>
      </c>
      <c r="I23" s="40">
        <f>COUNTIF(Vertices[Out-Degree],"&gt;= "&amp;H23)-COUNTIF(Vertices[Out-Degree],"&gt;="&amp;H24)</f>
        <v>0</v>
      </c>
      <c r="J23" s="39">
        <f t="shared" si="4"/>
        <v>11569.899939906973</v>
      </c>
      <c r="K23" s="40">
        <f>COUNTIF(Vertices[Betweenness Centrality],"&gt;= "&amp;J23)-COUNTIF(Vertices[Betweenness Centrality],"&gt;="&amp;J24)</f>
        <v>0</v>
      </c>
      <c r="L23" s="39">
        <f t="shared" si="5"/>
        <v>0.4883720930232556</v>
      </c>
      <c r="M23" s="40">
        <f>COUNTIF(Vertices[Closeness Centrality],"&gt;= "&amp;L23)-COUNTIF(Vertices[Closeness Centrality],"&gt;="&amp;L24)</f>
        <v>15</v>
      </c>
      <c r="N23" s="39">
        <f t="shared" si="6"/>
        <v>0.028248418604651163</v>
      </c>
      <c r="O23" s="40">
        <f>COUNTIF(Vertices[Eigenvector Centrality],"&gt;= "&amp;N23)-COUNTIF(Vertices[Eigenvector Centrality],"&gt;="&amp;N24)</f>
        <v>1</v>
      </c>
      <c r="P23" s="39">
        <f t="shared" si="7"/>
        <v>6.760627860465118</v>
      </c>
      <c r="Q23" s="40">
        <f>COUNTIF(Vertices[PageRank],"&gt;= "&amp;P23)-COUNTIF(Vertices[PageRank],"&gt;="&amp;P24)</f>
        <v>0</v>
      </c>
      <c r="R23" s="39">
        <f t="shared" si="8"/>
        <v>0.4883720930232556</v>
      </c>
      <c r="S23" s="44">
        <f>COUNTIF(Vertices[Clustering Coefficient],"&gt;= "&amp;R23)-COUNTIF(Vertices[Clustering Coefficient],"&gt;="&amp;R24)</f>
        <v>22</v>
      </c>
      <c r="T23" s="39">
        <f ca="1" t="shared" si="9"/>
        <v>41657.760224752434</v>
      </c>
      <c r="U23" s="40">
        <f ca="1" t="shared" si="0"/>
        <v>9</v>
      </c>
    </row>
    <row r="24" spans="1:21" ht="15">
      <c r="A24" s="34" t="s">
        <v>4378</v>
      </c>
      <c r="B24" s="34">
        <v>0.669819</v>
      </c>
      <c r="D24" s="32">
        <f t="shared" si="1"/>
        <v>0</v>
      </c>
      <c r="E24" s="3">
        <f>COUNTIF(Vertices[Degree],"&gt;= "&amp;D24)-COUNTIF(Vertices[Degree],"&gt;="&amp;D25)</f>
        <v>0</v>
      </c>
      <c r="F24" s="37">
        <f t="shared" si="2"/>
        <v>16.883720930232553</v>
      </c>
      <c r="G24" s="38">
        <f>COUNTIF(Vertices[In-Degree],"&gt;= "&amp;F24)-COUNTIF(Vertices[In-Degree],"&gt;="&amp;F25)</f>
        <v>2</v>
      </c>
      <c r="H24" s="37">
        <f t="shared" si="3"/>
        <v>4.604651162790698</v>
      </c>
      <c r="I24" s="38">
        <f>COUNTIF(Vertices[Out-Degree],"&gt;= "&amp;H24)-COUNTIF(Vertices[Out-Degree],"&gt;="&amp;H25)</f>
        <v>0</v>
      </c>
      <c r="J24" s="37">
        <f t="shared" si="4"/>
        <v>12120.847556093018</v>
      </c>
      <c r="K24" s="38">
        <f>COUNTIF(Vertices[Betweenness Centrality],"&gt;= "&amp;J24)-COUNTIF(Vertices[Betweenness Centrality],"&gt;="&amp;J25)</f>
        <v>1</v>
      </c>
      <c r="L24" s="37">
        <f t="shared" si="5"/>
        <v>0.511627906976744</v>
      </c>
      <c r="M24" s="38">
        <f>COUNTIF(Vertices[Closeness Centrality],"&gt;= "&amp;L24)-COUNTIF(Vertices[Closeness Centrality],"&gt;="&amp;L25)</f>
        <v>0</v>
      </c>
      <c r="N24" s="37">
        <f t="shared" si="6"/>
        <v>0.029593581395348838</v>
      </c>
      <c r="O24" s="38">
        <f>COUNTIF(Vertices[Eigenvector Centrality],"&gt;= "&amp;N24)-COUNTIF(Vertices[Eigenvector Centrality],"&gt;="&amp;N25)</f>
        <v>0</v>
      </c>
      <c r="P24" s="37">
        <f t="shared" si="7"/>
        <v>7.064623139534886</v>
      </c>
      <c r="Q24" s="38">
        <f>COUNTIF(Vertices[PageRank],"&gt;= "&amp;P24)-COUNTIF(Vertices[PageRank],"&gt;="&amp;P25)</f>
        <v>1</v>
      </c>
      <c r="R24" s="37">
        <f t="shared" si="8"/>
        <v>0.511627906976744</v>
      </c>
      <c r="S24" s="43">
        <f>COUNTIF(Vertices[Clustering Coefficient],"&gt;= "&amp;R24)-COUNTIF(Vertices[Clustering Coefficient],"&gt;="&amp;R25)</f>
        <v>0</v>
      </c>
      <c r="T24" s="37">
        <f ca="1" t="shared" si="9"/>
        <v>41777.81118728474</v>
      </c>
      <c r="U24" s="38">
        <f ca="1" t="shared" si="0"/>
        <v>9</v>
      </c>
    </row>
    <row r="25" spans="1:21" ht="15">
      <c r="A25" s="101"/>
      <c r="B25" s="101"/>
      <c r="D25" s="32">
        <f t="shared" si="1"/>
        <v>0</v>
      </c>
      <c r="E25" s="3">
        <f>COUNTIF(Vertices[Degree],"&gt;= "&amp;D25)-COUNTIF(Vertices[Degree],"&gt;="&amp;D26)</f>
        <v>0</v>
      </c>
      <c r="F25" s="39">
        <f t="shared" si="2"/>
        <v>17.65116279069767</v>
      </c>
      <c r="G25" s="40">
        <f>COUNTIF(Vertices[In-Degree],"&gt;= "&amp;F25)-COUNTIF(Vertices[In-Degree],"&gt;="&amp;F26)</f>
        <v>1</v>
      </c>
      <c r="H25" s="39">
        <f t="shared" si="3"/>
        <v>4.813953488372094</v>
      </c>
      <c r="I25" s="40">
        <f>COUNTIF(Vertices[Out-Degree],"&gt;= "&amp;H25)-COUNTIF(Vertices[Out-Degree],"&gt;="&amp;H26)</f>
        <v>8</v>
      </c>
      <c r="J25" s="39">
        <f t="shared" si="4"/>
        <v>12671.795172279064</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0.030938744186046512</v>
      </c>
      <c r="O25" s="40">
        <f>COUNTIF(Vertices[Eigenvector Centrality],"&gt;= "&amp;N25)-COUNTIF(Vertices[Eigenvector Centrality],"&gt;="&amp;N26)</f>
        <v>0</v>
      </c>
      <c r="P25" s="39">
        <f t="shared" si="7"/>
        <v>7.368618418604654</v>
      </c>
      <c r="Q25" s="40">
        <f>COUNTIF(Vertices[PageRank],"&gt;= "&amp;P25)-COUNTIF(Vertices[PageRank],"&gt;="&amp;P26)</f>
        <v>2</v>
      </c>
      <c r="R25" s="39">
        <f t="shared" si="8"/>
        <v>0.5348837209302324</v>
      </c>
      <c r="S25" s="44">
        <f>COUNTIF(Vertices[Clustering Coefficient],"&gt;= "&amp;R25)-COUNTIF(Vertices[Clustering Coefficient],"&gt;="&amp;R26)</f>
        <v>0</v>
      </c>
      <c r="T25" s="39">
        <f ca="1" t="shared" si="9"/>
        <v>41897.86214981704</v>
      </c>
      <c r="U25" s="40">
        <f ca="1" t="shared" si="0"/>
        <v>7</v>
      </c>
    </row>
    <row r="26" spans="1:21" ht="15">
      <c r="A26" s="34" t="s">
        <v>4379</v>
      </c>
      <c r="B26" s="34" t="s">
        <v>4381</v>
      </c>
      <c r="D26" s="32">
        <f t="shared" si="1"/>
        <v>0</v>
      </c>
      <c r="E26" s="3">
        <f>COUNTIF(Vertices[Degree],"&gt;= "&amp;D26)-COUNTIF(Vertices[Degree],"&gt;="&amp;D27)</f>
        <v>0</v>
      </c>
      <c r="F26" s="37">
        <f t="shared" si="2"/>
        <v>18.418604651162784</v>
      </c>
      <c r="G26" s="38">
        <f>COUNTIF(Vertices[In-Degree],"&gt;= "&amp;F26)-COUNTIF(Vertices[In-Degree],"&gt;="&amp;F27)</f>
        <v>0</v>
      </c>
      <c r="H26" s="37">
        <f t="shared" si="3"/>
        <v>5.023255813953489</v>
      </c>
      <c r="I26" s="38">
        <f>COUNTIF(Vertices[Out-Degree],"&gt;= "&amp;H26)-COUNTIF(Vertices[Out-Degree],"&gt;="&amp;H27)</f>
        <v>0</v>
      </c>
      <c r="J26" s="37">
        <f t="shared" si="4"/>
        <v>13222.74278846511</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0.03228390697674419</v>
      </c>
      <c r="O26" s="38">
        <f>COUNTIF(Vertices[Eigenvector Centrality],"&gt;= "&amp;N26)-COUNTIF(Vertices[Eigenvector Centrality],"&gt;="&amp;N27)</f>
        <v>0</v>
      </c>
      <c r="P26" s="37">
        <f t="shared" si="7"/>
        <v>7.6726136976744215</v>
      </c>
      <c r="Q26" s="38">
        <f>COUNTIF(Vertices[PageRank],"&gt;= "&amp;P26)-COUNTIF(Vertices[PageRank],"&gt;="&amp;P27)</f>
        <v>0</v>
      </c>
      <c r="R26" s="37">
        <f t="shared" si="8"/>
        <v>0.5581395348837208</v>
      </c>
      <c r="S26" s="43">
        <f>COUNTIF(Vertices[Clustering Coefficient],"&gt;= "&amp;R26)-COUNTIF(Vertices[Clustering Coefficient],"&gt;="&amp;R27)</f>
        <v>0</v>
      </c>
      <c r="T26" s="37">
        <f ca="1" t="shared" si="9"/>
        <v>42017.91311234934</v>
      </c>
      <c r="U26" s="38">
        <f ca="1" t="shared" si="0"/>
        <v>6</v>
      </c>
    </row>
    <row r="27" spans="4:21" ht="15">
      <c r="D27" s="32">
        <f t="shared" si="1"/>
        <v>0</v>
      </c>
      <c r="E27" s="3">
        <f>COUNTIF(Vertices[Degree],"&gt;= "&amp;D27)-COUNTIF(Vertices[Degree],"&gt;="&amp;D28)</f>
        <v>0</v>
      </c>
      <c r="F27" s="39">
        <f t="shared" si="2"/>
        <v>19.1860465116279</v>
      </c>
      <c r="G27" s="40">
        <f>COUNTIF(Vertices[In-Degree],"&gt;= "&amp;F27)-COUNTIF(Vertices[In-Degree],"&gt;="&amp;F28)</f>
        <v>0</v>
      </c>
      <c r="H27" s="39">
        <f t="shared" si="3"/>
        <v>5.232558139534885</v>
      </c>
      <c r="I27" s="40">
        <f>COUNTIF(Vertices[Out-Degree],"&gt;= "&amp;H27)-COUNTIF(Vertices[Out-Degree],"&gt;="&amp;H28)</f>
        <v>0</v>
      </c>
      <c r="J27" s="39">
        <f t="shared" si="4"/>
        <v>13773.690404651155</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0.03362906976744186</v>
      </c>
      <c r="O27" s="40">
        <f>COUNTIF(Vertices[Eigenvector Centrality],"&gt;= "&amp;N27)-COUNTIF(Vertices[Eigenvector Centrality],"&gt;="&amp;N28)</f>
        <v>0</v>
      </c>
      <c r="P27" s="39">
        <f t="shared" si="7"/>
        <v>7.976608976744189</v>
      </c>
      <c r="Q27" s="40">
        <f>COUNTIF(Vertices[PageRank],"&gt;= "&amp;P27)-COUNTIF(Vertices[PageRank],"&gt;="&amp;P28)</f>
        <v>0</v>
      </c>
      <c r="R27" s="39">
        <f t="shared" si="8"/>
        <v>0.5813953488372092</v>
      </c>
      <c r="S27" s="44">
        <f>COUNTIF(Vertices[Clustering Coefficient],"&gt;= "&amp;R27)-COUNTIF(Vertices[Clustering Coefficient],"&gt;="&amp;R28)</f>
        <v>0</v>
      </c>
      <c r="T27" s="39">
        <f ca="1" t="shared" si="9"/>
        <v>42137.964074881646</v>
      </c>
      <c r="U27" s="40">
        <f ca="1" t="shared" si="0"/>
        <v>13</v>
      </c>
    </row>
    <row r="28" spans="4:21" ht="15">
      <c r="D28" s="32">
        <f t="shared" si="1"/>
        <v>0</v>
      </c>
      <c r="E28" s="3">
        <f>COUNTIF(Vertices[Degree],"&gt;= "&amp;D28)-COUNTIF(Vertices[Degree],"&gt;="&amp;D29)</f>
        <v>0</v>
      </c>
      <c r="F28" s="37">
        <f t="shared" si="2"/>
        <v>19.953488372093016</v>
      </c>
      <c r="G28" s="38">
        <f>COUNTIF(Vertices[In-Degree],"&gt;= "&amp;F28)-COUNTIF(Vertices[In-Degree],"&gt;="&amp;F29)</f>
        <v>0</v>
      </c>
      <c r="H28" s="37">
        <f t="shared" si="3"/>
        <v>5.441860465116281</v>
      </c>
      <c r="I28" s="38">
        <f>COUNTIF(Vertices[Out-Degree],"&gt;= "&amp;H28)-COUNTIF(Vertices[Out-Degree],"&gt;="&amp;H29)</f>
        <v>0</v>
      </c>
      <c r="J28" s="37">
        <f t="shared" si="4"/>
        <v>14324.638020837201</v>
      </c>
      <c r="K28" s="38">
        <f>COUNTIF(Vertices[Betweenness Centrality],"&gt;= "&amp;J28)-COUNTIF(Vertices[Betweenness Centrality],"&gt;="&amp;J29)</f>
        <v>1</v>
      </c>
      <c r="L28" s="37">
        <f t="shared" si="5"/>
        <v>0.6046511627906976</v>
      </c>
      <c r="M28" s="38">
        <f>COUNTIF(Vertices[Closeness Centrality],"&gt;= "&amp;L28)-COUNTIF(Vertices[Closeness Centrality],"&gt;="&amp;L29)</f>
        <v>0</v>
      </c>
      <c r="N28" s="37">
        <f t="shared" si="6"/>
        <v>0.03497423255813953</v>
      </c>
      <c r="O28" s="38">
        <f>COUNTIF(Vertices[Eigenvector Centrality],"&gt;= "&amp;N28)-COUNTIF(Vertices[Eigenvector Centrality],"&gt;="&amp;N29)</f>
        <v>0</v>
      </c>
      <c r="P28" s="37">
        <f t="shared" si="7"/>
        <v>8.280604255813957</v>
      </c>
      <c r="Q28" s="38">
        <f>COUNTIF(Vertices[PageRank],"&gt;= "&amp;P28)-COUNTIF(Vertices[PageRank],"&gt;="&amp;P29)</f>
        <v>0</v>
      </c>
      <c r="R28" s="37">
        <f t="shared" si="8"/>
        <v>0.6046511627906976</v>
      </c>
      <c r="S28" s="43">
        <f>COUNTIF(Vertices[Clustering Coefficient],"&gt;= "&amp;R28)-COUNTIF(Vertices[Clustering Coefficient],"&gt;="&amp;R29)</f>
        <v>0</v>
      </c>
      <c r="T28" s="37">
        <f ca="1" t="shared" si="9"/>
        <v>42258.01503741395</v>
      </c>
      <c r="U28" s="38">
        <f ca="1" t="shared" si="0"/>
        <v>6</v>
      </c>
    </row>
    <row r="29" spans="1:21" ht="15">
      <c r="A29" t="s">
        <v>162</v>
      </c>
      <c r="B29" t="s">
        <v>17</v>
      </c>
      <c r="D29" s="32">
        <f t="shared" si="1"/>
        <v>0</v>
      </c>
      <c r="E29" s="3">
        <f>COUNTIF(Vertices[Degree],"&gt;= "&amp;D29)-COUNTIF(Vertices[Degree],"&gt;="&amp;D30)</f>
        <v>0</v>
      </c>
      <c r="F29" s="39">
        <f t="shared" si="2"/>
        <v>20.720930232558132</v>
      </c>
      <c r="G29" s="40">
        <f>COUNTIF(Vertices[In-Degree],"&gt;= "&amp;F29)-COUNTIF(Vertices[In-Degree],"&gt;="&amp;F30)</f>
        <v>0</v>
      </c>
      <c r="H29" s="39">
        <f t="shared" si="3"/>
        <v>5.6511627906976765</v>
      </c>
      <c r="I29" s="40">
        <f>COUNTIF(Vertices[Out-Degree],"&gt;= "&amp;H29)-COUNTIF(Vertices[Out-Degree],"&gt;="&amp;H30)</f>
        <v>0</v>
      </c>
      <c r="J29" s="39">
        <f t="shared" si="4"/>
        <v>14875.585637023247</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0.0363193953488372</v>
      </c>
      <c r="O29" s="40">
        <f>COUNTIF(Vertices[Eigenvector Centrality],"&gt;= "&amp;N29)-COUNTIF(Vertices[Eigenvector Centrality],"&gt;="&amp;N30)</f>
        <v>0</v>
      </c>
      <c r="P29" s="39">
        <f t="shared" si="7"/>
        <v>8.584599534883724</v>
      </c>
      <c r="Q29" s="40">
        <f>COUNTIF(Vertices[PageRank],"&gt;= "&amp;P29)-COUNTIF(Vertices[PageRank],"&gt;="&amp;P30)</f>
        <v>0</v>
      </c>
      <c r="R29" s="39">
        <f t="shared" si="8"/>
        <v>0.627906976744186</v>
      </c>
      <c r="S29" s="44">
        <f>COUNTIF(Vertices[Clustering Coefficient],"&gt;= "&amp;R29)-COUNTIF(Vertices[Clustering Coefficient],"&gt;="&amp;R30)</f>
        <v>0</v>
      </c>
      <c r="T29" s="39">
        <f ca="1" t="shared" si="9"/>
        <v>42378.06599994625</v>
      </c>
      <c r="U29" s="40">
        <f ca="1" t="shared" si="0"/>
        <v>12</v>
      </c>
    </row>
    <row r="30" spans="1:21" ht="15">
      <c r="A30" s="33"/>
      <c r="B30" s="33"/>
      <c r="D30" s="32">
        <f t="shared" si="1"/>
        <v>0</v>
      </c>
      <c r="E30" s="3">
        <f>COUNTIF(Vertices[Degree],"&gt;= "&amp;D30)-COUNTIF(Vertices[Degree],"&gt;="&amp;D31)</f>
        <v>0</v>
      </c>
      <c r="F30" s="37">
        <f t="shared" si="2"/>
        <v>21.488372093023248</v>
      </c>
      <c r="G30" s="38">
        <f>COUNTIF(Vertices[In-Degree],"&gt;= "&amp;F30)-COUNTIF(Vertices[In-Degree],"&gt;="&amp;F31)</f>
        <v>1</v>
      </c>
      <c r="H30" s="37">
        <f t="shared" si="3"/>
        <v>5.860465116279072</v>
      </c>
      <c r="I30" s="38">
        <f>COUNTIF(Vertices[Out-Degree],"&gt;= "&amp;H30)-COUNTIF(Vertices[Out-Degree],"&gt;="&amp;H31)</f>
        <v>6</v>
      </c>
      <c r="J30" s="37">
        <f t="shared" si="4"/>
        <v>15426.533253209293</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0.03766455813953487</v>
      </c>
      <c r="O30" s="38">
        <f>COUNTIF(Vertices[Eigenvector Centrality],"&gt;= "&amp;N30)-COUNTIF(Vertices[Eigenvector Centrality],"&gt;="&amp;N31)</f>
        <v>0</v>
      </c>
      <c r="P30" s="37">
        <f t="shared" si="7"/>
        <v>8.88859481395349</v>
      </c>
      <c r="Q30" s="38">
        <f>COUNTIF(Vertices[PageRank],"&gt;= "&amp;P30)-COUNTIF(Vertices[PageRank],"&gt;="&amp;P31)</f>
        <v>0</v>
      </c>
      <c r="R30" s="37">
        <f t="shared" si="8"/>
        <v>0.6511627906976745</v>
      </c>
      <c r="S30" s="43">
        <f>COUNTIF(Vertices[Clustering Coefficient],"&gt;= "&amp;R30)-COUNTIF(Vertices[Clustering Coefficient],"&gt;="&amp;R31)</f>
        <v>3</v>
      </c>
      <c r="T30" s="37">
        <f ca="1" t="shared" si="9"/>
        <v>42498.116962478554</v>
      </c>
      <c r="U30" s="38">
        <f ca="1" t="shared" si="0"/>
        <v>6</v>
      </c>
    </row>
    <row r="31" spans="4:21" ht="15">
      <c r="D31" s="32">
        <f t="shared" si="1"/>
        <v>0</v>
      </c>
      <c r="E31" s="3">
        <f>COUNTIF(Vertices[Degree],"&gt;= "&amp;D31)-COUNTIF(Vertices[Degree],"&gt;="&amp;D32)</f>
        <v>0</v>
      </c>
      <c r="F31" s="39">
        <f t="shared" si="2"/>
        <v>22.255813953488364</v>
      </c>
      <c r="G31" s="40">
        <f>COUNTIF(Vertices[In-Degree],"&gt;= "&amp;F31)-COUNTIF(Vertices[In-Degree],"&gt;="&amp;F32)</f>
        <v>0</v>
      </c>
      <c r="H31" s="39">
        <f t="shared" si="3"/>
        <v>6.069767441860468</v>
      </c>
      <c r="I31" s="40">
        <f>COUNTIF(Vertices[Out-Degree],"&gt;= "&amp;H31)-COUNTIF(Vertices[Out-Degree],"&gt;="&amp;H32)</f>
        <v>0</v>
      </c>
      <c r="J31" s="39">
        <f t="shared" si="4"/>
        <v>15977.480869395338</v>
      </c>
      <c r="K31" s="40">
        <f>COUNTIF(Vertices[Betweenness Centrality],"&gt;= "&amp;J31)-COUNTIF(Vertices[Betweenness Centrality],"&gt;="&amp;J32)</f>
        <v>1</v>
      </c>
      <c r="L31" s="39">
        <f t="shared" si="5"/>
        <v>0.6744186046511629</v>
      </c>
      <c r="M31" s="40">
        <f>COUNTIF(Vertices[Closeness Centrality],"&gt;= "&amp;L31)-COUNTIF(Vertices[Closeness Centrality],"&gt;="&amp;L32)</f>
        <v>0</v>
      </c>
      <c r="N31" s="39">
        <f t="shared" si="6"/>
        <v>0.03900972093023254</v>
      </c>
      <c r="O31" s="40">
        <f>COUNTIF(Vertices[Eigenvector Centrality],"&gt;= "&amp;N31)-COUNTIF(Vertices[Eigenvector Centrality],"&gt;="&amp;N32)</f>
        <v>1</v>
      </c>
      <c r="P31" s="39">
        <f t="shared" si="7"/>
        <v>9.192590093023258</v>
      </c>
      <c r="Q31" s="40">
        <f>COUNTIF(Vertices[PageRank],"&gt;= "&amp;P31)-COUNTIF(Vertices[PageRank],"&gt;="&amp;P32)</f>
        <v>1</v>
      </c>
      <c r="R31" s="39">
        <f t="shared" si="8"/>
        <v>0.6744186046511629</v>
      </c>
      <c r="S31" s="44">
        <f>COUNTIF(Vertices[Clustering Coefficient],"&gt;= "&amp;R31)-COUNTIF(Vertices[Clustering Coefficient],"&gt;="&amp;R32)</f>
        <v>0</v>
      </c>
      <c r="T31" s="39">
        <f ca="1" t="shared" si="9"/>
        <v>42618.16792501086</v>
      </c>
      <c r="U31" s="40">
        <f ca="1" t="shared" si="0"/>
        <v>3</v>
      </c>
    </row>
    <row r="32" spans="4:21" ht="15">
      <c r="D32" s="32">
        <f t="shared" si="1"/>
        <v>0</v>
      </c>
      <c r="E32" s="3">
        <f>COUNTIF(Vertices[Degree],"&gt;= "&amp;D32)-COUNTIF(Vertices[Degree],"&gt;="&amp;D33)</f>
        <v>0</v>
      </c>
      <c r="F32" s="37">
        <f t="shared" si="2"/>
        <v>23.02325581395348</v>
      </c>
      <c r="G32" s="38">
        <f>COUNTIF(Vertices[In-Degree],"&gt;= "&amp;F32)-COUNTIF(Vertices[In-Degree],"&gt;="&amp;F33)</f>
        <v>0</v>
      </c>
      <c r="H32" s="37">
        <f t="shared" si="3"/>
        <v>6.279069767441864</v>
      </c>
      <c r="I32" s="38">
        <f>COUNTIF(Vertices[Out-Degree],"&gt;= "&amp;H32)-COUNTIF(Vertices[Out-Degree],"&gt;="&amp;H33)</f>
        <v>0</v>
      </c>
      <c r="J32" s="37">
        <f t="shared" si="4"/>
        <v>16528.428485581386</v>
      </c>
      <c r="K32" s="38">
        <f>COUNTIF(Vertices[Betweenness Centrality],"&gt;= "&amp;J32)-COUNTIF(Vertices[Betweenness Centrality],"&gt;="&amp;J33)</f>
        <v>1</v>
      </c>
      <c r="L32" s="37">
        <f t="shared" si="5"/>
        <v>0.6976744186046513</v>
      </c>
      <c r="M32" s="38">
        <f>COUNTIF(Vertices[Closeness Centrality],"&gt;= "&amp;L32)-COUNTIF(Vertices[Closeness Centrality],"&gt;="&amp;L33)</f>
        <v>0</v>
      </c>
      <c r="N32" s="37">
        <f t="shared" si="6"/>
        <v>0.04035488372093021</v>
      </c>
      <c r="O32" s="38">
        <f>COUNTIF(Vertices[Eigenvector Centrality],"&gt;= "&amp;N32)-COUNTIF(Vertices[Eigenvector Centrality],"&gt;="&amp;N33)</f>
        <v>0</v>
      </c>
      <c r="P32" s="37">
        <f t="shared" si="7"/>
        <v>9.496585372093024</v>
      </c>
      <c r="Q32" s="38">
        <f>COUNTIF(Vertices[PageRank],"&gt;= "&amp;P32)-COUNTIF(Vertices[PageRank],"&gt;="&amp;P33)</f>
        <v>0</v>
      </c>
      <c r="R32" s="37">
        <f t="shared" si="8"/>
        <v>0.6976744186046513</v>
      </c>
      <c r="S32" s="43">
        <f>COUNTIF(Vertices[Clustering Coefficient],"&gt;= "&amp;R32)-COUNTIF(Vertices[Clustering Coefficient],"&gt;="&amp;R33)</f>
        <v>0</v>
      </c>
      <c r="T32" s="37">
        <f ca="1" t="shared" si="9"/>
        <v>42738.21888754316</v>
      </c>
      <c r="U32" s="38">
        <f ca="1" t="shared" si="0"/>
        <v>13</v>
      </c>
    </row>
    <row r="33" spans="4:21" ht="15">
      <c r="D33" s="32">
        <f t="shared" si="1"/>
        <v>0</v>
      </c>
      <c r="E33" s="3">
        <f>COUNTIF(Vertices[Degree],"&gt;= "&amp;D33)-COUNTIF(Vertices[Degree],"&gt;="&amp;D34)</f>
        <v>0</v>
      </c>
      <c r="F33" s="39">
        <f t="shared" si="2"/>
        <v>23.790697674418595</v>
      </c>
      <c r="G33" s="40">
        <f>COUNTIF(Vertices[In-Degree],"&gt;= "&amp;F33)-COUNTIF(Vertices[In-Degree],"&gt;="&amp;F34)</f>
        <v>1</v>
      </c>
      <c r="H33" s="39">
        <f t="shared" si="3"/>
        <v>6.488372093023259</v>
      </c>
      <c r="I33" s="40">
        <f>COUNTIF(Vertices[Out-Degree],"&gt;= "&amp;H33)-COUNTIF(Vertices[Out-Degree],"&gt;="&amp;H34)</f>
        <v>0</v>
      </c>
      <c r="J33" s="39">
        <f t="shared" si="4"/>
        <v>17079.376101767433</v>
      </c>
      <c r="K33" s="40">
        <f>COUNTIF(Vertices[Betweenness Centrality],"&gt;= "&amp;J33)-COUNTIF(Vertices[Betweenness Centrality],"&gt;="&amp;J34)</f>
        <v>1</v>
      </c>
      <c r="L33" s="39">
        <f t="shared" si="5"/>
        <v>0.7209302325581397</v>
      </c>
      <c r="M33" s="40">
        <f>COUNTIF(Vertices[Closeness Centrality],"&gt;= "&amp;L33)-COUNTIF(Vertices[Closeness Centrality],"&gt;="&amp;L34)</f>
        <v>0</v>
      </c>
      <c r="N33" s="39">
        <f t="shared" si="6"/>
        <v>0.04170004651162788</v>
      </c>
      <c r="O33" s="40">
        <f>COUNTIF(Vertices[Eigenvector Centrality],"&gt;= "&amp;N33)-COUNTIF(Vertices[Eigenvector Centrality],"&gt;="&amp;N34)</f>
        <v>0</v>
      </c>
      <c r="P33" s="39">
        <f t="shared" si="7"/>
        <v>9.800580651162791</v>
      </c>
      <c r="Q33" s="40">
        <f>COUNTIF(Vertices[PageRank],"&gt;= "&amp;P33)-COUNTIF(Vertices[PageRank],"&gt;="&amp;P34)</f>
        <v>0</v>
      </c>
      <c r="R33" s="39">
        <f t="shared" si="8"/>
        <v>0.7209302325581397</v>
      </c>
      <c r="S33" s="44">
        <f>COUNTIF(Vertices[Clustering Coefficient],"&gt;= "&amp;R33)-COUNTIF(Vertices[Clustering Coefficient],"&gt;="&amp;R34)</f>
        <v>0</v>
      </c>
      <c r="T33" s="39">
        <f ca="1" t="shared" si="9"/>
        <v>42858.26985007546</v>
      </c>
      <c r="U33" s="40">
        <f ca="1" t="shared" si="0"/>
        <v>12</v>
      </c>
    </row>
    <row r="34" spans="4:21" ht="15">
      <c r="D34" s="32">
        <f t="shared" si="1"/>
        <v>0</v>
      </c>
      <c r="E34" s="3">
        <f>COUNTIF(Vertices[Degree],"&gt;= "&amp;D34)-COUNTIF(Vertices[Degree],"&gt;="&amp;D35)</f>
        <v>0</v>
      </c>
      <c r="F34" s="37">
        <f t="shared" si="2"/>
        <v>24.55813953488371</v>
      </c>
      <c r="G34" s="38">
        <f>COUNTIF(Vertices[In-Degree],"&gt;= "&amp;F34)-COUNTIF(Vertices[In-Degree],"&gt;="&amp;F35)</f>
        <v>1</v>
      </c>
      <c r="H34" s="37">
        <f t="shared" si="3"/>
        <v>6.697674418604655</v>
      </c>
      <c r="I34" s="38">
        <f>COUNTIF(Vertices[Out-Degree],"&gt;= "&amp;H34)-COUNTIF(Vertices[Out-Degree],"&gt;="&amp;H35)</f>
        <v>0</v>
      </c>
      <c r="J34" s="37">
        <f t="shared" si="4"/>
        <v>17630.32371795348</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0.043045209302325554</v>
      </c>
      <c r="O34" s="38">
        <f>COUNTIF(Vertices[Eigenvector Centrality],"&gt;= "&amp;N34)-COUNTIF(Vertices[Eigenvector Centrality],"&gt;="&amp;N35)</f>
        <v>0</v>
      </c>
      <c r="P34" s="37">
        <f t="shared" si="7"/>
        <v>10.104575930232558</v>
      </c>
      <c r="Q34" s="38">
        <f>COUNTIF(Vertices[PageRank],"&gt;= "&amp;P34)-COUNTIF(Vertices[PageRank],"&gt;="&amp;P35)</f>
        <v>0</v>
      </c>
      <c r="R34" s="37">
        <f t="shared" si="8"/>
        <v>0.7441860465116281</v>
      </c>
      <c r="S34" s="43">
        <f>COUNTIF(Vertices[Clustering Coefficient],"&gt;= "&amp;R34)-COUNTIF(Vertices[Clustering Coefficient],"&gt;="&amp;R35)</f>
        <v>0</v>
      </c>
      <c r="T34" s="37">
        <f ca="1" t="shared" si="9"/>
        <v>42978.320812607766</v>
      </c>
      <c r="U34" s="38">
        <f ca="1" t="shared" si="0"/>
        <v>14</v>
      </c>
    </row>
    <row r="35" spans="4:21" ht="15">
      <c r="D35" s="32">
        <f t="shared" si="1"/>
        <v>0</v>
      </c>
      <c r="E35" s="3">
        <f>COUNTIF(Vertices[Degree],"&gt;= "&amp;D35)-COUNTIF(Vertices[Degree],"&gt;="&amp;D36)</f>
        <v>0</v>
      </c>
      <c r="F35" s="39">
        <f t="shared" si="2"/>
        <v>25.325581395348827</v>
      </c>
      <c r="G35" s="40">
        <f>COUNTIF(Vertices[In-Degree],"&gt;= "&amp;F35)-COUNTIF(Vertices[In-Degree],"&gt;="&amp;F36)</f>
        <v>0</v>
      </c>
      <c r="H35" s="39">
        <f t="shared" si="3"/>
        <v>6.906976744186051</v>
      </c>
      <c r="I35" s="40">
        <f>COUNTIF(Vertices[Out-Degree],"&gt;= "&amp;H35)-COUNTIF(Vertices[Out-Degree],"&gt;="&amp;H36)</f>
        <v>2</v>
      </c>
      <c r="J35" s="39">
        <f t="shared" si="4"/>
        <v>18181.27133413953</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0.044390372093023225</v>
      </c>
      <c r="O35" s="40">
        <f>COUNTIF(Vertices[Eigenvector Centrality],"&gt;= "&amp;N35)-COUNTIF(Vertices[Eigenvector Centrality],"&gt;="&amp;N36)</f>
        <v>0</v>
      </c>
      <c r="P35" s="39">
        <f t="shared" si="7"/>
        <v>10.408571209302325</v>
      </c>
      <c r="Q35" s="40">
        <f>COUNTIF(Vertices[PageRank],"&gt;= "&amp;P35)-COUNTIF(Vertices[PageRank],"&gt;="&amp;P36)</f>
        <v>0</v>
      </c>
      <c r="R35" s="39">
        <f t="shared" si="8"/>
        <v>0.7674418604651165</v>
      </c>
      <c r="S35" s="44">
        <f>COUNTIF(Vertices[Clustering Coefficient],"&gt;= "&amp;R35)-COUNTIF(Vertices[Clustering Coefficient],"&gt;="&amp;R36)</f>
        <v>0</v>
      </c>
      <c r="T35" s="39">
        <f ca="1" t="shared" si="9"/>
        <v>43098.37177514007</v>
      </c>
      <c r="U35" s="40">
        <f ca="1" t="shared" si="0"/>
        <v>10</v>
      </c>
    </row>
    <row r="36" spans="4:21" ht="15">
      <c r="D36" s="32">
        <f t="shared" si="1"/>
        <v>0</v>
      </c>
      <c r="E36" s="3">
        <f>COUNTIF(Vertices[Degree],"&gt;= "&amp;D36)-COUNTIF(Vertices[Degree],"&gt;="&amp;D37)</f>
        <v>0</v>
      </c>
      <c r="F36" s="37">
        <f t="shared" si="2"/>
        <v>26.093023255813943</v>
      </c>
      <c r="G36" s="38">
        <f>COUNTIF(Vertices[In-Degree],"&gt;= "&amp;F36)-COUNTIF(Vertices[In-Degree],"&gt;="&amp;F37)</f>
        <v>0</v>
      </c>
      <c r="H36" s="37">
        <f t="shared" si="3"/>
        <v>7.1162790697674465</v>
      </c>
      <c r="I36" s="38">
        <f>COUNTIF(Vertices[Out-Degree],"&gt;= "&amp;H36)-COUNTIF(Vertices[Out-Degree],"&gt;="&amp;H37)</f>
        <v>0</v>
      </c>
      <c r="J36" s="37">
        <f t="shared" si="4"/>
        <v>18732.218950325576</v>
      </c>
      <c r="K36" s="38">
        <f>COUNTIF(Vertices[Betweenness Centrality],"&gt;= "&amp;J36)-COUNTIF(Vertices[Betweenness Centrality],"&gt;="&amp;J37)</f>
        <v>1</v>
      </c>
      <c r="L36" s="37">
        <f t="shared" si="5"/>
        <v>0.790697674418605</v>
      </c>
      <c r="M36" s="38">
        <f>COUNTIF(Vertices[Closeness Centrality],"&gt;= "&amp;L36)-COUNTIF(Vertices[Closeness Centrality],"&gt;="&amp;L37)</f>
        <v>0</v>
      </c>
      <c r="N36" s="37">
        <f t="shared" si="6"/>
        <v>0.045735534883720896</v>
      </c>
      <c r="O36" s="38">
        <f>COUNTIF(Vertices[Eigenvector Centrality],"&gt;= "&amp;N36)-COUNTIF(Vertices[Eigenvector Centrality],"&gt;="&amp;N37)</f>
        <v>1</v>
      </c>
      <c r="P36" s="37">
        <f t="shared" si="7"/>
        <v>10.712566488372092</v>
      </c>
      <c r="Q36" s="38">
        <f>COUNTIF(Vertices[PageRank],"&gt;= "&amp;P36)-COUNTIF(Vertices[PageRank],"&gt;="&amp;P37)</f>
        <v>0</v>
      </c>
      <c r="R36" s="37">
        <f t="shared" si="8"/>
        <v>0.790697674418605</v>
      </c>
      <c r="S36" s="43">
        <f>COUNTIF(Vertices[Clustering Coefficient],"&gt;= "&amp;R36)-COUNTIF(Vertices[Clustering Coefficient],"&gt;="&amp;R37)</f>
        <v>0</v>
      </c>
      <c r="T36" s="37">
        <f ca="1" t="shared" si="9"/>
        <v>43218.42273767237</v>
      </c>
      <c r="U36" s="38">
        <f ca="1" t="shared" si="0"/>
        <v>3</v>
      </c>
    </row>
    <row r="37" spans="4:21" ht="15">
      <c r="D37" s="32">
        <f t="shared" si="1"/>
        <v>0</v>
      </c>
      <c r="E37" s="3">
        <f>COUNTIF(Vertices[Degree],"&gt;= "&amp;D37)-COUNTIF(Vertices[Degree],"&gt;="&amp;D38)</f>
        <v>0</v>
      </c>
      <c r="F37" s="39">
        <f t="shared" si="2"/>
        <v>26.86046511627906</v>
      </c>
      <c r="G37" s="40">
        <f>COUNTIF(Vertices[In-Degree],"&gt;= "&amp;F37)-COUNTIF(Vertices[In-Degree],"&gt;="&amp;F38)</f>
        <v>0</v>
      </c>
      <c r="H37" s="39">
        <f t="shared" si="3"/>
        <v>7.325581395348842</v>
      </c>
      <c r="I37" s="40">
        <f>COUNTIF(Vertices[Out-Degree],"&gt;= "&amp;H37)-COUNTIF(Vertices[Out-Degree],"&gt;="&amp;H38)</f>
        <v>0</v>
      </c>
      <c r="J37" s="39">
        <f t="shared" si="4"/>
        <v>19283.166566511623</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0.04708069767441857</v>
      </c>
      <c r="O37" s="40">
        <f>COUNTIF(Vertices[Eigenvector Centrality],"&gt;= "&amp;N37)-COUNTIF(Vertices[Eigenvector Centrality],"&gt;="&amp;N38)</f>
        <v>0</v>
      </c>
      <c r="P37" s="39">
        <f t="shared" si="7"/>
        <v>11.016561767441859</v>
      </c>
      <c r="Q37" s="40">
        <f>COUNTIF(Vertices[PageRank],"&gt;= "&amp;P37)-COUNTIF(Vertices[PageRank],"&gt;="&amp;P38)</f>
        <v>0</v>
      </c>
      <c r="R37" s="39">
        <f t="shared" si="8"/>
        <v>0.8139534883720934</v>
      </c>
      <c r="S37" s="44">
        <f>COUNTIF(Vertices[Clustering Coefficient],"&gt;= "&amp;R37)-COUNTIF(Vertices[Clustering Coefficient],"&gt;="&amp;R38)</f>
        <v>1</v>
      </c>
      <c r="T37" s="39">
        <f ca="1" t="shared" si="9"/>
        <v>43338.473700204675</v>
      </c>
      <c r="U37" s="40">
        <f ca="1" t="shared" si="0"/>
        <v>12</v>
      </c>
    </row>
    <row r="38" spans="4:21" ht="15">
      <c r="D38" s="32">
        <f t="shared" si="1"/>
        <v>0</v>
      </c>
      <c r="E38" s="3">
        <f>COUNTIF(Vertices[Degree],"&gt;= "&amp;D38)-COUNTIF(Vertices[Degree],"&gt;="&amp;D39)</f>
        <v>0</v>
      </c>
      <c r="F38" s="37">
        <f t="shared" si="2"/>
        <v>27.627906976744175</v>
      </c>
      <c r="G38" s="38">
        <f>COUNTIF(Vertices[In-Degree],"&gt;= "&amp;F38)-COUNTIF(Vertices[In-Degree],"&gt;="&amp;F39)</f>
        <v>0</v>
      </c>
      <c r="H38" s="37">
        <f t="shared" si="3"/>
        <v>7.534883720930238</v>
      </c>
      <c r="I38" s="38">
        <f>COUNTIF(Vertices[Out-Degree],"&gt;= "&amp;H38)-COUNTIF(Vertices[Out-Degree],"&gt;="&amp;H39)</f>
        <v>0</v>
      </c>
      <c r="J38" s="37">
        <f t="shared" si="4"/>
        <v>19834.11418269767</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0.04842586046511624</v>
      </c>
      <c r="O38" s="38">
        <f>COUNTIF(Vertices[Eigenvector Centrality],"&gt;= "&amp;N38)-COUNTIF(Vertices[Eigenvector Centrality],"&gt;="&amp;N39)</f>
        <v>0</v>
      </c>
      <c r="P38" s="37">
        <f t="shared" si="7"/>
        <v>11.320557046511626</v>
      </c>
      <c r="Q38" s="38">
        <f>COUNTIF(Vertices[PageRank],"&gt;= "&amp;P38)-COUNTIF(Vertices[PageRank],"&gt;="&amp;P39)</f>
        <v>0</v>
      </c>
      <c r="R38" s="37">
        <f t="shared" si="8"/>
        <v>0.8372093023255818</v>
      </c>
      <c r="S38" s="43">
        <f>COUNTIF(Vertices[Clustering Coefficient],"&gt;= "&amp;R38)-COUNTIF(Vertices[Clustering Coefficient],"&gt;="&amp;R39)</f>
        <v>0</v>
      </c>
      <c r="T38" s="37">
        <f ca="1" t="shared" si="9"/>
        <v>43458.52466273698</v>
      </c>
      <c r="U38" s="38">
        <f ca="1" t="shared" si="0"/>
        <v>2</v>
      </c>
    </row>
    <row r="39" spans="4:21" ht="15">
      <c r="D39" s="32">
        <f t="shared" si="1"/>
        <v>0</v>
      </c>
      <c r="E39" s="3">
        <f>COUNTIF(Vertices[Degree],"&gt;= "&amp;D39)-COUNTIF(Vertices[Degree],"&gt;="&amp;D40)</f>
        <v>0</v>
      </c>
      <c r="F39" s="39">
        <f t="shared" si="2"/>
        <v>28.39534883720929</v>
      </c>
      <c r="G39" s="40">
        <f>COUNTIF(Vertices[In-Degree],"&gt;= "&amp;F39)-COUNTIF(Vertices[In-Degree],"&gt;="&amp;F40)</f>
        <v>0</v>
      </c>
      <c r="H39" s="39">
        <f t="shared" si="3"/>
        <v>7.744186046511634</v>
      </c>
      <c r="I39" s="40">
        <f>COUNTIF(Vertices[Out-Degree],"&gt;= "&amp;H39)-COUNTIF(Vertices[Out-Degree],"&gt;="&amp;H40)</f>
        <v>0</v>
      </c>
      <c r="J39" s="39">
        <f t="shared" si="4"/>
        <v>20385.06179888372</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0.04977102325581391</v>
      </c>
      <c r="O39" s="40">
        <f>COUNTIF(Vertices[Eigenvector Centrality],"&gt;= "&amp;N39)-COUNTIF(Vertices[Eigenvector Centrality],"&gt;="&amp;N40)</f>
        <v>0</v>
      </c>
      <c r="P39" s="39">
        <f t="shared" si="7"/>
        <v>11.624552325581393</v>
      </c>
      <c r="Q39" s="40">
        <f>COUNTIF(Vertices[PageRank],"&gt;= "&amp;P39)-COUNTIF(Vertices[PageRank],"&gt;="&amp;P40)</f>
        <v>0</v>
      </c>
      <c r="R39" s="39">
        <f t="shared" si="8"/>
        <v>0.8604651162790702</v>
      </c>
      <c r="S39" s="44">
        <f>COUNTIF(Vertices[Clustering Coefficient],"&gt;= "&amp;R39)-COUNTIF(Vertices[Clustering Coefficient],"&gt;="&amp;R40)</f>
        <v>0</v>
      </c>
      <c r="T39" s="39">
        <f ca="1" t="shared" si="9"/>
        <v>43578.57562526928</v>
      </c>
      <c r="U39" s="40">
        <f ca="1" t="shared" si="0"/>
        <v>6</v>
      </c>
    </row>
    <row r="40" spans="4:21" ht="15">
      <c r="D40" s="32">
        <f t="shared" si="1"/>
        <v>0</v>
      </c>
      <c r="E40" s="3">
        <f>COUNTIF(Vertices[Degree],"&gt;= "&amp;D40)-COUNTIF(Vertices[Degree],"&gt;="&amp;D41)</f>
        <v>0</v>
      </c>
      <c r="F40" s="37">
        <f t="shared" si="2"/>
        <v>29.162790697674406</v>
      </c>
      <c r="G40" s="38">
        <f>COUNTIF(Vertices[In-Degree],"&gt;= "&amp;F40)-COUNTIF(Vertices[In-Degree],"&gt;="&amp;F41)</f>
        <v>0</v>
      </c>
      <c r="H40" s="37">
        <f t="shared" si="3"/>
        <v>7.953488372093029</v>
      </c>
      <c r="I40" s="38">
        <f>COUNTIF(Vertices[Out-Degree],"&gt;= "&amp;H40)-COUNTIF(Vertices[Out-Degree],"&gt;="&amp;H41)</f>
        <v>1</v>
      </c>
      <c r="J40" s="37">
        <f t="shared" si="4"/>
        <v>20936.009415069766</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0.05111618604651158</v>
      </c>
      <c r="O40" s="38">
        <f>COUNTIF(Vertices[Eigenvector Centrality],"&gt;= "&amp;N40)-COUNTIF(Vertices[Eigenvector Centrality],"&gt;="&amp;N41)</f>
        <v>0</v>
      </c>
      <c r="P40" s="37">
        <f t="shared" si="7"/>
        <v>11.92854760465116</v>
      </c>
      <c r="Q40" s="38">
        <f>COUNTIF(Vertices[PageRank],"&gt;= "&amp;P40)-COUNTIF(Vertices[PageRank],"&gt;="&amp;P41)</f>
        <v>0</v>
      </c>
      <c r="R40" s="37">
        <f t="shared" si="8"/>
        <v>0.8837209302325586</v>
      </c>
      <c r="S40" s="43">
        <f>COUNTIF(Vertices[Clustering Coefficient],"&gt;= "&amp;R40)-COUNTIF(Vertices[Clustering Coefficient],"&gt;="&amp;R41)</f>
        <v>0</v>
      </c>
      <c r="T40" s="37">
        <f ca="1" t="shared" si="9"/>
        <v>43698.626587801584</v>
      </c>
      <c r="U40" s="38">
        <f ca="1" t="shared" si="0"/>
        <v>11</v>
      </c>
    </row>
    <row r="41" spans="4:21" ht="15">
      <c r="D41" s="32">
        <f t="shared" si="1"/>
        <v>0</v>
      </c>
      <c r="E41" s="3">
        <f>COUNTIF(Vertices[Degree],"&gt;= "&amp;D41)-COUNTIF(Vertices[Degree],"&gt;="&amp;D42)</f>
        <v>0</v>
      </c>
      <c r="F41" s="39">
        <f t="shared" si="2"/>
        <v>29.930232558139522</v>
      </c>
      <c r="G41" s="40">
        <f>COUNTIF(Vertices[In-Degree],"&gt;= "&amp;F41)-COUNTIF(Vertices[In-Degree],"&gt;="&amp;F42)</f>
        <v>0</v>
      </c>
      <c r="H41" s="39">
        <f t="shared" si="3"/>
        <v>8.162790697674424</v>
      </c>
      <c r="I41" s="40">
        <f>COUNTIF(Vertices[Out-Degree],"&gt;= "&amp;H41)-COUNTIF(Vertices[Out-Degree],"&gt;="&amp;H42)</f>
        <v>0</v>
      </c>
      <c r="J41" s="39">
        <f t="shared" si="4"/>
        <v>21486.957031255813</v>
      </c>
      <c r="K41" s="40">
        <f>COUNTIF(Vertices[Betweenness Centrality],"&gt;= "&amp;J41)-COUNTIF(Vertices[Betweenness Centrality],"&gt;="&amp;J42)</f>
        <v>1</v>
      </c>
      <c r="L41" s="39">
        <f t="shared" si="5"/>
        <v>0.906976744186047</v>
      </c>
      <c r="M41" s="40">
        <f>COUNTIF(Vertices[Closeness Centrality],"&gt;= "&amp;L41)-COUNTIF(Vertices[Closeness Centrality],"&gt;="&amp;L42)</f>
        <v>0</v>
      </c>
      <c r="N41" s="39">
        <f t="shared" si="6"/>
        <v>0.05246134883720925</v>
      </c>
      <c r="O41" s="40">
        <f>COUNTIF(Vertices[Eigenvector Centrality],"&gt;= "&amp;N41)-COUNTIF(Vertices[Eigenvector Centrality],"&gt;="&amp;N42)</f>
        <v>0</v>
      </c>
      <c r="P41" s="39">
        <f t="shared" si="7"/>
        <v>12.232542883720926</v>
      </c>
      <c r="Q41" s="40">
        <f>COUNTIF(Vertices[PageRank],"&gt;= "&amp;P41)-COUNTIF(Vertices[PageRank],"&gt;="&amp;P42)</f>
        <v>0</v>
      </c>
      <c r="R41" s="39">
        <f t="shared" si="8"/>
        <v>0.906976744186047</v>
      </c>
      <c r="S41" s="44">
        <f>COUNTIF(Vertices[Clustering Coefficient],"&gt;= "&amp;R41)-COUNTIF(Vertices[Clustering Coefficient],"&gt;="&amp;R42)</f>
        <v>0</v>
      </c>
      <c r="T41" s="39">
        <f ca="1" t="shared" si="9"/>
        <v>43818.67755033389</v>
      </c>
      <c r="U41" s="40">
        <f ca="1" t="shared" si="0"/>
        <v>18</v>
      </c>
    </row>
    <row r="42" spans="4:21" ht="15">
      <c r="D42" s="32">
        <f t="shared" si="1"/>
        <v>0</v>
      </c>
      <c r="E42" s="3">
        <f>COUNTIF(Vertices[Degree],"&gt;= "&amp;D42)-COUNTIF(Vertices[Degree],"&gt;="&amp;D43)</f>
        <v>0</v>
      </c>
      <c r="F42" s="37">
        <f t="shared" si="2"/>
        <v>30.697674418604638</v>
      </c>
      <c r="G42" s="38">
        <f>COUNTIF(Vertices[In-Degree],"&gt;= "&amp;F42)-COUNTIF(Vertices[In-Degree],"&gt;="&amp;F43)</f>
        <v>0</v>
      </c>
      <c r="H42" s="37">
        <f t="shared" si="3"/>
        <v>8.37209302325582</v>
      </c>
      <c r="I42" s="38">
        <f>COUNTIF(Vertices[Out-Degree],"&gt;= "&amp;H42)-COUNTIF(Vertices[Out-Degree],"&gt;="&amp;H43)</f>
        <v>0</v>
      </c>
      <c r="J42" s="37">
        <f t="shared" si="4"/>
        <v>22037.90464744186</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0.05380651162790692</v>
      </c>
      <c r="O42" s="38">
        <f>COUNTIF(Vertices[Eigenvector Centrality],"&gt;= "&amp;N42)-COUNTIF(Vertices[Eigenvector Centrality],"&gt;="&amp;N43)</f>
        <v>0</v>
      </c>
      <c r="P42" s="37">
        <f t="shared" si="7"/>
        <v>12.536538162790693</v>
      </c>
      <c r="Q42" s="38">
        <f>COUNTIF(Vertices[PageRank],"&gt;= "&amp;P42)-COUNTIF(Vertices[PageRank],"&gt;="&amp;P43)</f>
        <v>0</v>
      </c>
      <c r="R42" s="37">
        <f t="shared" si="8"/>
        <v>0.9302325581395354</v>
      </c>
      <c r="S42" s="43">
        <f>COUNTIF(Vertices[Clustering Coefficient],"&gt;= "&amp;R42)-COUNTIF(Vertices[Clustering Coefficient],"&gt;="&amp;R43)</f>
        <v>0</v>
      </c>
      <c r="T42" s="37">
        <f ca="1" t="shared" si="9"/>
        <v>43938.72851286619</v>
      </c>
      <c r="U42" s="38">
        <f ca="1" t="shared" si="0"/>
        <v>21</v>
      </c>
    </row>
    <row r="43" spans="1:21" ht="15">
      <c r="A43" s="33" t="s">
        <v>81</v>
      </c>
      <c r="B43" s="46" t="str">
        <f>IF(COUNT(Vertices[Degree])&gt;0,D2,NoMetricMessage)</f>
        <v>Not Available</v>
      </c>
      <c r="D43" s="32">
        <f t="shared" si="1"/>
        <v>0</v>
      </c>
      <c r="E43" s="3">
        <f>COUNTIF(Vertices[Degree],"&gt;= "&amp;D43)-COUNTIF(Vertices[Degree],"&gt;="&amp;D44)</f>
        <v>0</v>
      </c>
      <c r="F43" s="39">
        <f t="shared" si="2"/>
        <v>31.465116279069754</v>
      </c>
      <c r="G43" s="40">
        <f>COUNTIF(Vertices[In-Degree],"&gt;= "&amp;F43)-COUNTIF(Vertices[In-Degree],"&gt;="&amp;F44)</f>
        <v>1</v>
      </c>
      <c r="H43" s="39">
        <f t="shared" si="3"/>
        <v>8.581395348837216</v>
      </c>
      <c r="I43" s="40">
        <f>COUNTIF(Vertices[Out-Degree],"&gt;= "&amp;H43)-COUNTIF(Vertices[Out-Degree],"&gt;="&amp;H44)</f>
        <v>0</v>
      </c>
      <c r="J43" s="39">
        <f t="shared" si="4"/>
        <v>22588.85226362791</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0.05515167441860459</v>
      </c>
      <c r="O43" s="40">
        <f>COUNTIF(Vertices[Eigenvector Centrality],"&gt;= "&amp;N43)-COUNTIF(Vertices[Eigenvector Centrality],"&gt;="&amp;N44)</f>
        <v>0</v>
      </c>
      <c r="P43" s="39">
        <f t="shared" si="7"/>
        <v>12.84053344186046</v>
      </c>
      <c r="Q43" s="40">
        <f>COUNTIF(Vertices[PageRank],"&gt;= "&amp;P43)-COUNTIF(Vertices[PageRank],"&gt;="&amp;P44)</f>
        <v>0</v>
      </c>
      <c r="R43" s="39">
        <f t="shared" si="8"/>
        <v>0.9534883720930238</v>
      </c>
      <c r="S43" s="44">
        <f>COUNTIF(Vertices[Clustering Coefficient],"&gt;= "&amp;R43)-COUNTIF(Vertices[Clustering Coefficient],"&gt;="&amp;R44)</f>
        <v>0</v>
      </c>
      <c r="T43" s="39">
        <f ca="1" t="shared" si="9"/>
        <v>44058.77947539849</v>
      </c>
      <c r="U43" s="40">
        <f ca="1" t="shared" si="0"/>
        <v>29</v>
      </c>
    </row>
    <row r="44" spans="1:21" ht="15">
      <c r="A44" s="33" t="s">
        <v>82</v>
      </c>
      <c r="B44" s="46" t="str">
        <f>IF(COUNT(Vertices[Degree])&gt;0,D45,NoMetricMessage)</f>
        <v>Not Available</v>
      </c>
      <c r="D44" s="32">
        <f t="shared" si="1"/>
        <v>0</v>
      </c>
      <c r="E44" s="3">
        <f>COUNTIF(Vertices[Degree],"&gt;= "&amp;D44)-COUNTIF(Vertices[Degree],"&gt;="&amp;D45)</f>
        <v>0</v>
      </c>
      <c r="F44" s="37">
        <f t="shared" si="2"/>
        <v>32.23255813953487</v>
      </c>
      <c r="G44" s="38">
        <f>COUNTIF(Vertices[In-Degree],"&gt;= "&amp;F44)-COUNTIF(Vertices[In-Degree],"&gt;="&amp;F45)</f>
        <v>0</v>
      </c>
      <c r="H44" s="37">
        <f t="shared" si="3"/>
        <v>8.790697674418611</v>
      </c>
      <c r="I44" s="38">
        <f>COUNTIF(Vertices[Out-Degree],"&gt;= "&amp;H44)-COUNTIF(Vertices[Out-Degree],"&gt;="&amp;H45)</f>
        <v>0</v>
      </c>
      <c r="J44" s="37">
        <f t="shared" si="4"/>
        <v>23139.799879813956</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0.056496837209302264</v>
      </c>
      <c r="O44" s="38">
        <f>COUNTIF(Vertices[Eigenvector Centrality],"&gt;= "&amp;N44)-COUNTIF(Vertices[Eigenvector Centrality],"&gt;="&amp;N45)</f>
        <v>0</v>
      </c>
      <c r="P44" s="37">
        <f t="shared" si="7"/>
        <v>13.144528720930227</v>
      </c>
      <c r="Q44" s="38">
        <f>COUNTIF(Vertices[PageRank],"&gt;= "&amp;P44)-COUNTIF(Vertices[PageRank],"&gt;="&amp;P45)</f>
        <v>0</v>
      </c>
      <c r="R44" s="37">
        <f t="shared" si="8"/>
        <v>0.9767441860465123</v>
      </c>
      <c r="S44" s="43">
        <f>COUNTIF(Vertices[Clustering Coefficient],"&gt;= "&amp;R44)-COUNTIF(Vertices[Clustering Coefficient],"&gt;="&amp;R45)</f>
        <v>0</v>
      </c>
      <c r="T44" s="37">
        <f ca="1" t="shared" si="9"/>
        <v>44178.830437930796</v>
      </c>
      <c r="U44" s="38">
        <f ca="1" t="shared" si="0"/>
        <v>22</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33</v>
      </c>
      <c r="G45" s="42">
        <f>COUNTIF(Vertices[In-Degree],"&gt;= "&amp;F45)-COUNTIF(Vertices[In-Degree],"&gt;="&amp;F46)</f>
        <v>1</v>
      </c>
      <c r="H45" s="41">
        <f>MAX(Vertices[Out-Degree])</f>
        <v>9</v>
      </c>
      <c r="I45" s="42">
        <f>COUNTIF(Vertices[Out-Degree],"&gt;= "&amp;H45)-COUNTIF(Vertices[Out-Degree],"&gt;="&amp;H46)</f>
        <v>2</v>
      </c>
      <c r="J45" s="41">
        <f>MAX(Vertices[Betweenness Centrality])</f>
        <v>23690.747496</v>
      </c>
      <c r="K45" s="42">
        <f>COUNTIF(Vertices[Betweenness Centrality],"&gt;= "&amp;J45)-COUNTIF(Vertices[Betweenness Centrality],"&gt;="&amp;J46)</f>
        <v>1</v>
      </c>
      <c r="L45" s="41">
        <f>MAX(Vertices[Closeness Centrality])</f>
        <v>1</v>
      </c>
      <c r="M45" s="42">
        <f>COUNTIF(Vertices[Closeness Centrality],"&gt;= "&amp;L45)-COUNTIF(Vertices[Closeness Centrality],"&gt;="&amp;L46)</f>
        <v>48</v>
      </c>
      <c r="N45" s="41">
        <f>MAX(Vertices[Eigenvector Centrality])</f>
        <v>0.057842</v>
      </c>
      <c r="O45" s="42">
        <f>COUNTIF(Vertices[Eigenvector Centrality],"&gt;= "&amp;N45)-COUNTIF(Vertices[Eigenvector Centrality],"&gt;="&amp;N46)</f>
        <v>1</v>
      </c>
      <c r="P45" s="41">
        <f>MAX(Vertices[PageRank])</f>
        <v>13.448524</v>
      </c>
      <c r="Q45" s="42">
        <f>COUNTIF(Vertices[PageRank],"&gt;= "&amp;P45)-COUNTIF(Vertices[PageRank],"&gt;="&amp;P46)</f>
        <v>1</v>
      </c>
      <c r="R45" s="41">
        <f>MAX(Vertices[Clustering Coefficient])</f>
        <v>1</v>
      </c>
      <c r="S45" s="45">
        <f>COUNTIF(Vertices[Clustering Coefficient],"&gt;= "&amp;R45)-COUNTIF(Vertices[Clustering Coefficient],"&gt;="&amp;R46)</f>
        <v>17</v>
      </c>
      <c r="T45" s="41">
        <f ca="1">MAX(INDIRECT(DynamicFilterSourceColumnRange))</f>
        <v>44298.88140046296</v>
      </c>
      <c r="U45" s="42">
        <f ca="1" t="shared" si="0"/>
        <v>1</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33</v>
      </c>
    </row>
    <row r="59" spans="1:2" ht="15">
      <c r="A59" s="33" t="s">
        <v>90</v>
      </c>
      <c r="B59" s="47">
        <f>_xlfn.IFERROR(AVERAGE(Vertices[In-Degree]),NoMetricMessage)</f>
        <v>1.3108108108108107</v>
      </c>
    </row>
    <row r="60" spans="1:2" ht="15">
      <c r="A60" s="33" t="s">
        <v>91</v>
      </c>
      <c r="B60" s="47">
        <f>_xlfn.IFERROR(MEDIAN(Vertices[In-Degree]),NoMetricMessage)</f>
        <v>0</v>
      </c>
    </row>
    <row r="71" spans="1:2" ht="15">
      <c r="A71" s="33" t="s">
        <v>94</v>
      </c>
      <c r="B71" s="46">
        <f>IF(COUNT(Vertices[Out-Degree])&gt;0,H2,NoMetricMessage)</f>
        <v>0</v>
      </c>
    </row>
    <row r="72" spans="1:2" ht="15">
      <c r="A72" s="33" t="s">
        <v>95</v>
      </c>
      <c r="B72" s="46">
        <f>IF(COUNT(Vertices[Out-Degree])&gt;0,H45,NoMetricMessage)</f>
        <v>9</v>
      </c>
    </row>
    <row r="73" spans="1:2" ht="15">
      <c r="A73" s="33" t="s">
        <v>96</v>
      </c>
      <c r="B73" s="47">
        <f>_xlfn.IFERROR(AVERAGE(Vertices[Out-Degree]),NoMetricMessage)</f>
        <v>1.3108108108108107</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23690.747496</v>
      </c>
    </row>
    <row r="87" spans="1:2" ht="15">
      <c r="A87" s="33" t="s">
        <v>102</v>
      </c>
      <c r="B87" s="47">
        <f>_xlfn.IFERROR(AVERAGE(Vertices[Betweenness Centrality]),NoMetricMessage)</f>
        <v>617.3558558626125</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1</v>
      </c>
    </row>
    <row r="101" spans="1:2" ht="15">
      <c r="A101" s="33" t="s">
        <v>108</v>
      </c>
      <c r="B101" s="47">
        <f>_xlfn.IFERROR(AVERAGE(Vertices[Closeness Centrality]),NoMetricMessage)</f>
        <v>0.15924428603603627</v>
      </c>
    </row>
    <row r="102" spans="1:2" ht="15">
      <c r="A102" s="33" t="s">
        <v>109</v>
      </c>
      <c r="B102" s="47">
        <f>_xlfn.IFERROR(MEDIAN(Vertices[Closeness Centrality]),NoMetricMessage)</f>
        <v>0.000828</v>
      </c>
    </row>
    <row r="113" spans="1:2" ht="15">
      <c r="A113" s="33" t="s">
        <v>112</v>
      </c>
      <c r="B113" s="47">
        <f>IF(COUNT(Vertices[Eigenvector Centrality])&gt;0,N2,NoMetricMessage)</f>
        <v>0</v>
      </c>
    </row>
    <row r="114" spans="1:2" ht="15">
      <c r="A114" s="33" t="s">
        <v>113</v>
      </c>
      <c r="B114" s="47">
        <f>IF(COUNT(Vertices[Eigenvector Centrality])&gt;0,N45,NoMetricMessage)</f>
        <v>0.057842</v>
      </c>
    </row>
    <row r="115" spans="1:2" ht="15">
      <c r="A115" s="33" t="s">
        <v>114</v>
      </c>
      <c r="B115" s="47">
        <f>_xlfn.IFERROR(AVERAGE(Vertices[Eigenvector Centrality]),NoMetricMessage)</f>
        <v>0.002252277027027028</v>
      </c>
    </row>
    <row r="116" spans="1:2" ht="15">
      <c r="A116" s="33" t="s">
        <v>115</v>
      </c>
      <c r="B116" s="47">
        <f>_xlfn.IFERROR(MEDIAN(Vertices[Eigenvector Centrality]),NoMetricMessage)</f>
        <v>7.1E-05</v>
      </c>
    </row>
    <row r="127" spans="1:2" ht="15">
      <c r="A127" s="33" t="s">
        <v>139</v>
      </c>
      <c r="B127" s="47">
        <f>IF(COUNT(Vertices[PageRank])&gt;0,P2,NoMetricMessage)</f>
        <v>0.376727</v>
      </c>
    </row>
    <row r="128" spans="1:2" ht="15">
      <c r="A128" s="33" t="s">
        <v>140</v>
      </c>
      <c r="B128" s="47">
        <f>IF(COUNT(Vertices[PageRank])&gt;0,P45,NoMetricMessage)</f>
        <v>13.448524</v>
      </c>
    </row>
    <row r="129" spans="1:2" ht="15">
      <c r="A129" s="33" t="s">
        <v>141</v>
      </c>
      <c r="B129" s="47">
        <f>_xlfn.IFERROR(AVERAGE(Vertices[PageRank]),NoMetricMessage)</f>
        <v>0.9999988153153155</v>
      </c>
    </row>
    <row r="130" spans="1:2" ht="15">
      <c r="A130" s="33" t="s">
        <v>142</v>
      </c>
      <c r="B130" s="47">
        <f>_xlfn.IFERROR(MEDIAN(Vertices[PageRank]),NoMetricMessage)</f>
        <v>0.7698185</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0.09142558576626085</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8.8515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4375</v>
      </c>
      <c r="N2" t="s">
        <v>177</v>
      </c>
      <c r="O2">
        <v>44295</v>
      </c>
      <c r="P2">
        <v>44304</v>
      </c>
    </row>
    <row r="3" spans="1:16" ht="15">
      <c r="A3" s="1" t="s">
        <v>52</v>
      </c>
      <c r="B3" s="1" t="s">
        <v>132</v>
      </c>
      <c r="C3" t="s">
        <v>52</v>
      </c>
      <c r="D3" t="s">
        <v>56</v>
      </c>
      <c r="E3" t="s">
        <v>56</v>
      </c>
      <c r="F3" s="1" t="s">
        <v>52</v>
      </c>
      <c r="G3" t="s">
        <v>66</v>
      </c>
      <c r="H3" t="s">
        <v>68</v>
      </c>
      <c r="J3" t="s">
        <v>30</v>
      </c>
      <c r="K3" t="s">
        <v>4374</v>
      </c>
      <c r="M3" t="s">
        <v>4375</v>
      </c>
      <c r="N3" t="s">
        <v>182</v>
      </c>
      <c r="O3">
        <v>44295</v>
      </c>
      <c r="P3">
        <v>44304</v>
      </c>
    </row>
    <row r="4" spans="1:16" ht="15">
      <c r="A4" s="1" t="s">
        <v>53</v>
      </c>
      <c r="B4" s="1" t="s">
        <v>133</v>
      </c>
      <c r="C4" t="s">
        <v>53</v>
      </c>
      <c r="D4" t="s">
        <v>57</v>
      </c>
      <c r="E4" t="s">
        <v>57</v>
      </c>
      <c r="F4" s="1" t="s">
        <v>53</v>
      </c>
      <c r="G4">
        <v>0</v>
      </c>
      <c r="H4" t="s">
        <v>69</v>
      </c>
      <c r="J4" s="12" t="s">
        <v>78</v>
      </c>
      <c r="K4" s="12"/>
      <c r="M4" t="s">
        <v>145</v>
      </c>
      <c r="N4" t="s">
        <v>15</v>
      </c>
      <c r="O4">
        <v>159</v>
      </c>
      <c r="P4">
        <v>9839.4375</v>
      </c>
    </row>
    <row r="5" spans="1:16" ht="409.6">
      <c r="A5">
        <v>1</v>
      </c>
      <c r="B5" s="1" t="s">
        <v>134</v>
      </c>
      <c r="C5" t="s">
        <v>51</v>
      </c>
      <c r="D5" t="s">
        <v>58</v>
      </c>
      <c r="E5" t="s">
        <v>58</v>
      </c>
      <c r="F5">
        <v>1</v>
      </c>
      <c r="G5">
        <v>1</v>
      </c>
      <c r="H5" t="s">
        <v>70</v>
      </c>
      <c r="J5" t="s">
        <v>171</v>
      </c>
      <c r="K5" s="13" t="s">
        <v>5481</v>
      </c>
      <c r="M5" t="s">
        <v>145</v>
      </c>
      <c r="N5" t="s">
        <v>16</v>
      </c>
      <c r="O5">
        <v>247</v>
      </c>
      <c r="P5">
        <v>9751.0908203125</v>
      </c>
    </row>
    <row r="6" spans="1:18" ht="15">
      <c r="A6">
        <v>0</v>
      </c>
      <c r="B6" s="1" t="s">
        <v>135</v>
      </c>
      <c r="C6">
        <v>1</v>
      </c>
      <c r="D6" t="s">
        <v>59</v>
      </c>
      <c r="E6" t="s">
        <v>59</v>
      </c>
      <c r="F6">
        <v>0</v>
      </c>
      <c r="H6" t="s">
        <v>71</v>
      </c>
      <c r="J6" t="s">
        <v>172</v>
      </c>
      <c r="K6">
        <v>3</v>
      </c>
      <c r="M6" t="s">
        <v>145</v>
      </c>
      <c r="N6" t="s">
        <v>2290</v>
      </c>
      <c r="O6">
        <v>0</v>
      </c>
      <c r="P6">
        <v>94878</v>
      </c>
      <c r="R6" t="s">
        <v>128</v>
      </c>
    </row>
    <row r="7" spans="1:16" ht="15">
      <c r="A7">
        <v>2</v>
      </c>
      <c r="B7">
        <v>1</v>
      </c>
      <c r="C7">
        <v>0</v>
      </c>
      <c r="D7" t="s">
        <v>60</v>
      </c>
      <c r="E7" t="s">
        <v>60</v>
      </c>
      <c r="F7">
        <v>2</v>
      </c>
      <c r="H7" t="s">
        <v>72</v>
      </c>
      <c r="J7" t="s">
        <v>173</v>
      </c>
      <c r="K7" t="s">
        <v>174</v>
      </c>
      <c r="M7" t="s">
        <v>145</v>
      </c>
      <c r="N7" t="s">
        <v>2291</v>
      </c>
      <c r="O7">
        <v>0</v>
      </c>
      <c r="P7">
        <v>73200824</v>
      </c>
    </row>
    <row r="8" spans="1:16" ht="15">
      <c r="A8"/>
      <c r="B8">
        <v>2</v>
      </c>
      <c r="C8">
        <v>2</v>
      </c>
      <c r="D8" t="s">
        <v>61</v>
      </c>
      <c r="E8" t="s">
        <v>61</v>
      </c>
      <c r="H8" t="s">
        <v>73</v>
      </c>
      <c r="J8" t="s">
        <v>175</v>
      </c>
      <c r="K8" t="s">
        <v>5480</v>
      </c>
      <c r="M8" t="s">
        <v>145</v>
      </c>
      <c r="N8" t="s">
        <v>2292</v>
      </c>
      <c r="O8">
        <v>4</v>
      </c>
      <c r="P8">
        <v>1029550</v>
      </c>
    </row>
    <row r="9" spans="1:16" ht="409.6">
      <c r="A9"/>
      <c r="B9">
        <v>3</v>
      </c>
      <c r="C9">
        <v>4</v>
      </c>
      <c r="D9" t="s">
        <v>62</v>
      </c>
      <c r="E9" t="s">
        <v>62</v>
      </c>
      <c r="H9" t="s">
        <v>74</v>
      </c>
      <c r="J9" t="s">
        <v>4382</v>
      </c>
      <c r="K9" s="13" t="s">
        <v>5483</v>
      </c>
      <c r="M9" t="s">
        <v>145</v>
      </c>
      <c r="N9" t="s">
        <v>2293</v>
      </c>
      <c r="O9">
        <v>0</v>
      </c>
      <c r="P9">
        <v>667621</v>
      </c>
    </row>
    <row r="10" spans="1:16" ht="409.6">
      <c r="A10"/>
      <c r="B10">
        <v>4</v>
      </c>
      <c r="D10" t="s">
        <v>63</v>
      </c>
      <c r="E10" t="s">
        <v>63</v>
      </c>
      <c r="H10" t="s">
        <v>75</v>
      </c>
      <c r="J10" t="s">
        <v>5479</v>
      </c>
      <c r="K10" s="13" t="s">
        <v>5484</v>
      </c>
      <c r="M10" t="s">
        <v>145</v>
      </c>
      <c r="N10" t="s">
        <v>2299</v>
      </c>
      <c r="O10">
        <v>39136</v>
      </c>
      <c r="P10">
        <v>44298.881400463</v>
      </c>
    </row>
    <row r="11" spans="1:16" ht="15">
      <c r="A11"/>
      <c r="B11">
        <v>5</v>
      </c>
      <c r="D11" t="s">
        <v>46</v>
      </c>
      <c r="E11">
        <v>1</v>
      </c>
      <c r="H11" t="s">
        <v>76</v>
      </c>
      <c r="M11" t="s">
        <v>145</v>
      </c>
      <c r="N11" t="s">
        <v>32</v>
      </c>
      <c r="O11">
        <v>0</v>
      </c>
      <c r="P11">
        <v>33</v>
      </c>
    </row>
    <row r="12" spans="1:16" ht="15">
      <c r="A12"/>
      <c r="B12"/>
      <c r="D12" t="s">
        <v>64</v>
      </c>
      <c r="E12">
        <v>2</v>
      </c>
      <c r="H12">
        <v>0</v>
      </c>
      <c r="M12" t="s">
        <v>145</v>
      </c>
      <c r="N12" t="s">
        <v>33</v>
      </c>
      <c r="O12">
        <v>0</v>
      </c>
      <c r="P12">
        <v>9</v>
      </c>
    </row>
    <row r="13" spans="1:16" ht="15">
      <c r="A13"/>
      <c r="B13"/>
      <c r="D13">
        <v>1</v>
      </c>
      <c r="E13">
        <v>3</v>
      </c>
      <c r="H13">
        <v>1</v>
      </c>
      <c r="M13" t="s">
        <v>145</v>
      </c>
      <c r="N13" t="s">
        <v>34</v>
      </c>
      <c r="O13">
        <v>0</v>
      </c>
      <c r="P13">
        <v>23690.747496</v>
      </c>
    </row>
    <row r="14" spans="4:16" ht="15">
      <c r="D14">
        <v>2</v>
      </c>
      <c r="E14">
        <v>4</v>
      </c>
      <c r="H14">
        <v>2</v>
      </c>
      <c r="M14" t="s">
        <v>145</v>
      </c>
      <c r="N14" t="s">
        <v>35</v>
      </c>
      <c r="O14">
        <v>0</v>
      </c>
      <c r="P14">
        <v>1</v>
      </c>
    </row>
    <row r="15" spans="4:16" ht="15">
      <c r="D15">
        <v>3</v>
      </c>
      <c r="E15">
        <v>5</v>
      </c>
      <c r="H15">
        <v>3</v>
      </c>
      <c r="M15" t="s">
        <v>145</v>
      </c>
      <c r="N15" t="s">
        <v>36</v>
      </c>
      <c r="O15">
        <v>0</v>
      </c>
      <c r="P15">
        <v>0.057842</v>
      </c>
    </row>
    <row r="16" spans="4:16" ht="15">
      <c r="D16">
        <v>4</v>
      </c>
      <c r="E16">
        <v>6</v>
      </c>
      <c r="H16">
        <v>4</v>
      </c>
      <c r="M16" t="s">
        <v>145</v>
      </c>
      <c r="N16" t="s">
        <v>136</v>
      </c>
      <c r="O16">
        <v>0.376727</v>
      </c>
      <c r="P16">
        <v>13.448524</v>
      </c>
    </row>
    <row r="17" spans="4:16" ht="15">
      <c r="D17">
        <v>5</v>
      </c>
      <c r="E17">
        <v>7</v>
      </c>
      <c r="H17">
        <v>5</v>
      </c>
      <c r="M17" t="s">
        <v>145</v>
      </c>
      <c r="N17" t="s">
        <v>37</v>
      </c>
      <c r="O17">
        <v>0</v>
      </c>
      <c r="P17">
        <v>1</v>
      </c>
    </row>
    <row r="18" spans="4:16" ht="15">
      <c r="D18">
        <v>6</v>
      </c>
      <c r="E18">
        <v>8</v>
      </c>
      <c r="H18">
        <v>6</v>
      </c>
      <c r="M18" t="s">
        <v>145</v>
      </c>
      <c r="N18" t="s">
        <v>169</v>
      </c>
      <c r="O18">
        <v>0</v>
      </c>
      <c r="P18">
        <v>1</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2640-191A-454F-B3A5-EF08E5603D3C}">
  <dimension ref="A1:V102"/>
  <sheetViews>
    <sheetView workbookViewId="0" topLeftCell="A1"/>
  </sheetViews>
  <sheetFormatPr defaultColWidth="11.42187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4384</v>
      </c>
      <c r="B1" s="13" t="s">
        <v>4387</v>
      </c>
      <c r="C1" s="13" t="s">
        <v>5080</v>
      </c>
      <c r="D1" s="13" t="s">
        <v>5082</v>
      </c>
      <c r="E1" s="13" t="s">
        <v>5081</v>
      </c>
      <c r="F1" s="13" t="s">
        <v>5085</v>
      </c>
      <c r="G1" s="13" t="s">
        <v>5084</v>
      </c>
      <c r="H1" s="13" t="s">
        <v>5087</v>
      </c>
      <c r="I1" s="13" t="s">
        <v>5086</v>
      </c>
      <c r="J1" s="13" t="s">
        <v>5089</v>
      </c>
      <c r="K1" s="13" t="s">
        <v>5088</v>
      </c>
      <c r="L1" s="13" t="s">
        <v>5091</v>
      </c>
      <c r="M1" s="13" t="s">
        <v>5090</v>
      </c>
      <c r="N1" s="13" t="s">
        <v>5093</v>
      </c>
      <c r="O1" s="13" t="s">
        <v>5092</v>
      </c>
      <c r="P1" s="13" t="s">
        <v>5096</v>
      </c>
      <c r="Q1" s="13" t="s">
        <v>5095</v>
      </c>
      <c r="R1" s="13" t="s">
        <v>5098</v>
      </c>
      <c r="S1" s="13" t="s">
        <v>5097</v>
      </c>
      <c r="T1" s="13" t="s">
        <v>5100</v>
      </c>
      <c r="U1" s="13" t="s">
        <v>5099</v>
      </c>
      <c r="V1" s="13" t="s">
        <v>5101</v>
      </c>
    </row>
    <row r="2" spans="1:22" ht="15">
      <c r="A2" s="82" t="s">
        <v>988</v>
      </c>
      <c r="B2" s="77">
        <v>19</v>
      </c>
      <c r="C2" s="82" t="s">
        <v>988</v>
      </c>
      <c r="D2" s="77">
        <v>16</v>
      </c>
      <c r="E2" s="82" t="s">
        <v>977</v>
      </c>
      <c r="F2" s="77">
        <v>2</v>
      </c>
      <c r="G2" s="82" t="s">
        <v>1116</v>
      </c>
      <c r="H2" s="77">
        <v>1</v>
      </c>
      <c r="I2" s="82" t="s">
        <v>1039</v>
      </c>
      <c r="J2" s="77">
        <v>3</v>
      </c>
      <c r="K2" s="82" t="s">
        <v>1136</v>
      </c>
      <c r="L2" s="77">
        <v>1</v>
      </c>
      <c r="M2" s="82" t="s">
        <v>1028</v>
      </c>
      <c r="N2" s="77">
        <v>1</v>
      </c>
      <c r="O2" s="82" t="s">
        <v>1059</v>
      </c>
      <c r="P2" s="77">
        <v>4</v>
      </c>
      <c r="Q2" s="82" t="s">
        <v>1061</v>
      </c>
      <c r="R2" s="77">
        <v>1</v>
      </c>
      <c r="S2" s="82" t="s">
        <v>1043</v>
      </c>
      <c r="T2" s="77">
        <v>1</v>
      </c>
      <c r="U2" s="82" t="s">
        <v>1060</v>
      </c>
      <c r="V2" s="77">
        <v>1</v>
      </c>
    </row>
    <row r="3" spans="1:22" ht="15">
      <c r="A3" s="82" t="s">
        <v>1133</v>
      </c>
      <c r="B3" s="77">
        <v>5</v>
      </c>
      <c r="C3" s="82" t="s">
        <v>1133</v>
      </c>
      <c r="D3" s="77">
        <v>5</v>
      </c>
      <c r="E3" s="82" t="s">
        <v>5083</v>
      </c>
      <c r="F3" s="77">
        <v>1</v>
      </c>
      <c r="G3" s="82" t="s">
        <v>1069</v>
      </c>
      <c r="H3" s="77">
        <v>1</v>
      </c>
      <c r="I3" s="82" t="s">
        <v>986</v>
      </c>
      <c r="J3" s="77">
        <v>3</v>
      </c>
      <c r="K3" s="82" t="s">
        <v>1014</v>
      </c>
      <c r="L3" s="77">
        <v>1</v>
      </c>
      <c r="M3" s="82" t="s">
        <v>1027</v>
      </c>
      <c r="N3" s="77">
        <v>1</v>
      </c>
      <c r="O3" s="82" t="s">
        <v>1165</v>
      </c>
      <c r="P3" s="77">
        <v>1</v>
      </c>
      <c r="Q3" s="82" t="s">
        <v>1063</v>
      </c>
      <c r="R3" s="77">
        <v>1</v>
      </c>
      <c r="S3" s="82" t="s">
        <v>1041</v>
      </c>
      <c r="T3" s="77">
        <v>1</v>
      </c>
      <c r="U3" s="77"/>
      <c r="V3" s="77"/>
    </row>
    <row r="4" spans="1:22" ht="15">
      <c r="A4" s="82" t="s">
        <v>1059</v>
      </c>
      <c r="B4" s="77">
        <v>4</v>
      </c>
      <c r="C4" s="82" t="s">
        <v>1142</v>
      </c>
      <c r="D4" s="77">
        <v>1</v>
      </c>
      <c r="E4" s="82" t="s">
        <v>1129</v>
      </c>
      <c r="F4" s="77">
        <v>1</v>
      </c>
      <c r="G4" s="82" t="s">
        <v>1070</v>
      </c>
      <c r="H4" s="77">
        <v>1</v>
      </c>
      <c r="I4" s="82" t="s">
        <v>1143</v>
      </c>
      <c r="J4" s="77">
        <v>1</v>
      </c>
      <c r="K4" s="82" t="s">
        <v>1013</v>
      </c>
      <c r="L4" s="77">
        <v>1</v>
      </c>
      <c r="M4" s="82" t="s">
        <v>1022</v>
      </c>
      <c r="N4" s="77">
        <v>1</v>
      </c>
      <c r="O4" s="82" t="s">
        <v>5094</v>
      </c>
      <c r="P4" s="77">
        <v>1</v>
      </c>
      <c r="Q4" s="82" t="s">
        <v>1062</v>
      </c>
      <c r="R4" s="77">
        <v>1</v>
      </c>
      <c r="S4" s="82" t="s">
        <v>1042</v>
      </c>
      <c r="T4" s="77">
        <v>1</v>
      </c>
      <c r="U4" s="77"/>
      <c r="V4" s="77"/>
    </row>
    <row r="5" spans="1:22" ht="15">
      <c r="A5" s="82" t="s">
        <v>977</v>
      </c>
      <c r="B5" s="77">
        <v>4</v>
      </c>
      <c r="C5" s="82" t="s">
        <v>1140</v>
      </c>
      <c r="D5" s="77">
        <v>1</v>
      </c>
      <c r="E5" s="82" t="s">
        <v>1130</v>
      </c>
      <c r="F5" s="77">
        <v>1</v>
      </c>
      <c r="G5" s="82" t="s">
        <v>1071</v>
      </c>
      <c r="H5" s="77">
        <v>1</v>
      </c>
      <c r="I5" s="82" t="s">
        <v>1144</v>
      </c>
      <c r="J5" s="77">
        <v>1</v>
      </c>
      <c r="K5" s="82" t="s">
        <v>988</v>
      </c>
      <c r="L5" s="77">
        <v>1</v>
      </c>
      <c r="M5" s="82" t="s">
        <v>1018</v>
      </c>
      <c r="N5" s="77">
        <v>1</v>
      </c>
      <c r="O5" s="82" t="s">
        <v>1141</v>
      </c>
      <c r="P5" s="77">
        <v>1</v>
      </c>
      <c r="Q5" s="82" t="s">
        <v>1019</v>
      </c>
      <c r="R5" s="77">
        <v>1</v>
      </c>
      <c r="S5" s="82" t="s">
        <v>1009</v>
      </c>
      <c r="T5" s="77">
        <v>1</v>
      </c>
      <c r="U5" s="77"/>
      <c r="V5" s="77"/>
    </row>
    <row r="6" spans="1:22" ht="15">
      <c r="A6" s="82" t="s">
        <v>980</v>
      </c>
      <c r="B6" s="77">
        <v>4</v>
      </c>
      <c r="C6" s="82" t="s">
        <v>1137</v>
      </c>
      <c r="D6" s="77">
        <v>1</v>
      </c>
      <c r="E6" s="82" t="s">
        <v>1131</v>
      </c>
      <c r="F6" s="77">
        <v>1</v>
      </c>
      <c r="G6" s="82" t="s">
        <v>1072</v>
      </c>
      <c r="H6" s="77">
        <v>1</v>
      </c>
      <c r="I6" s="82" t="s">
        <v>1145</v>
      </c>
      <c r="J6" s="77">
        <v>1</v>
      </c>
      <c r="K6" s="77"/>
      <c r="L6" s="77"/>
      <c r="M6" s="82" t="s">
        <v>1004</v>
      </c>
      <c r="N6" s="77">
        <v>1</v>
      </c>
      <c r="O6" s="82" t="s">
        <v>1138</v>
      </c>
      <c r="P6" s="77">
        <v>1</v>
      </c>
      <c r="Q6" s="77"/>
      <c r="R6" s="77"/>
      <c r="S6" s="77"/>
      <c r="T6" s="77"/>
      <c r="U6" s="77"/>
      <c r="V6" s="77"/>
    </row>
    <row r="7" spans="1:22" ht="15">
      <c r="A7" s="82" t="s">
        <v>1039</v>
      </c>
      <c r="B7" s="77">
        <v>3</v>
      </c>
      <c r="C7" s="82" t="s">
        <v>1135</v>
      </c>
      <c r="D7" s="77">
        <v>1</v>
      </c>
      <c r="E7" s="82" t="s">
        <v>1119</v>
      </c>
      <c r="F7" s="77">
        <v>1</v>
      </c>
      <c r="G7" s="82" t="s">
        <v>1073</v>
      </c>
      <c r="H7" s="77">
        <v>1</v>
      </c>
      <c r="I7" s="82" t="s">
        <v>1146</v>
      </c>
      <c r="J7" s="77">
        <v>1</v>
      </c>
      <c r="K7" s="77"/>
      <c r="L7" s="77"/>
      <c r="M7" s="82" t="s">
        <v>1005</v>
      </c>
      <c r="N7" s="77">
        <v>1</v>
      </c>
      <c r="O7" s="82" t="s">
        <v>1139</v>
      </c>
      <c r="P7" s="77">
        <v>1</v>
      </c>
      <c r="Q7" s="77"/>
      <c r="R7" s="77"/>
      <c r="S7" s="77"/>
      <c r="T7" s="77"/>
      <c r="U7" s="77"/>
      <c r="V7" s="77"/>
    </row>
    <row r="8" spans="1:22" ht="15">
      <c r="A8" s="82" t="s">
        <v>986</v>
      </c>
      <c r="B8" s="77">
        <v>3</v>
      </c>
      <c r="C8" s="82" t="s">
        <v>1134</v>
      </c>
      <c r="D8" s="77">
        <v>1</v>
      </c>
      <c r="E8" s="82" t="s">
        <v>1120</v>
      </c>
      <c r="F8" s="77">
        <v>1</v>
      </c>
      <c r="G8" s="82" t="s">
        <v>1074</v>
      </c>
      <c r="H8" s="77">
        <v>1</v>
      </c>
      <c r="I8" s="82" t="s">
        <v>1147</v>
      </c>
      <c r="J8" s="77">
        <v>1</v>
      </c>
      <c r="K8" s="77"/>
      <c r="L8" s="77"/>
      <c r="M8" s="82" t="s">
        <v>1006</v>
      </c>
      <c r="N8" s="77">
        <v>1</v>
      </c>
      <c r="O8" s="77"/>
      <c r="P8" s="77"/>
      <c r="Q8" s="77"/>
      <c r="R8" s="77"/>
      <c r="S8" s="77"/>
      <c r="T8" s="77"/>
      <c r="U8" s="77"/>
      <c r="V8" s="77"/>
    </row>
    <row r="9" spans="1:22" ht="15">
      <c r="A9" s="82" t="s">
        <v>4385</v>
      </c>
      <c r="B9" s="77">
        <v>2</v>
      </c>
      <c r="C9" s="82" t="s">
        <v>980</v>
      </c>
      <c r="D9" s="77">
        <v>1</v>
      </c>
      <c r="E9" s="82" t="s">
        <v>1122</v>
      </c>
      <c r="F9" s="77">
        <v>1</v>
      </c>
      <c r="G9" s="82" t="s">
        <v>1075</v>
      </c>
      <c r="H9" s="77">
        <v>1</v>
      </c>
      <c r="I9" s="82" t="s">
        <v>1148</v>
      </c>
      <c r="J9" s="77">
        <v>1</v>
      </c>
      <c r="K9" s="77"/>
      <c r="L9" s="77"/>
      <c r="M9" s="82" t="s">
        <v>1007</v>
      </c>
      <c r="N9" s="77">
        <v>1</v>
      </c>
      <c r="O9" s="77"/>
      <c r="P9" s="77"/>
      <c r="Q9" s="77"/>
      <c r="R9" s="77"/>
      <c r="S9" s="77"/>
      <c r="T9" s="77"/>
      <c r="U9" s="77"/>
      <c r="V9" s="77"/>
    </row>
    <row r="10" spans="1:22" ht="15">
      <c r="A10" s="82" t="s">
        <v>982</v>
      </c>
      <c r="B10" s="77">
        <v>2</v>
      </c>
      <c r="C10" s="82" t="s">
        <v>1044</v>
      </c>
      <c r="D10" s="77">
        <v>1</v>
      </c>
      <c r="E10" s="82" t="s">
        <v>1125</v>
      </c>
      <c r="F10" s="77">
        <v>1</v>
      </c>
      <c r="G10" s="82" t="s">
        <v>1076</v>
      </c>
      <c r="H10" s="77">
        <v>1</v>
      </c>
      <c r="I10" s="82" t="s">
        <v>1149</v>
      </c>
      <c r="J10" s="77">
        <v>1</v>
      </c>
      <c r="K10" s="77"/>
      <c r="L10" s="77"/>
      <c r="M10" s="77"/>
      <c r="N10" s="77"/>
      <c r="O10" s="77"/>
      <c r="P10" s="77"/>
      <c r="Q10" s="77"/>
      <c r="R10" s="77"/>
      <c r="S10" s="77"/>
      <c r="T10" s="77"/>
      <c r="U10" s="77"/>
      <c r="V10" s="77"/>
    </row>
    <row r="11" spans="1:22" ht="15">
      <c r="A11" s="82" t="s">
        <v>4386</v>
      </c>
      <c r="B11" s="77">
        <v>2</v>
      </c>
      <c r="C11" s="82" t="s">
        <v>1038</v>
      </c>
      <c r="D11" s="77">
        <v>1</v>
      </c>
      <c r="E11" s="82" t="s">
        <v>1124</v>
      </c>
      <c r="F11" s="77">
        <v>1</v>
      </c>
      <c r="G11" s="82" t="s">
        <v>1077</v>
      </c>
      <c r="H11" s="77">
        <v>1</v>
      </c>
      <c r="I11" s="82" t="s">
        <v>1150</v>
      </c>
      <c r="J11" s="77">
        <v>1</v>
      </c>
      <c r="K11" s="77"/>
      <c r="L11" s="77"/>
      <c r="M11" s="77"/>
      <c r="N11" s="77"/>
      <c r="O11" s="77"/>
      <c r="P11" s="77"/>
      <c r="Q11" s="77"/>
      <c r="R11" s="77"/>
      <c r="S11" s="77"/>
      <c r="T11" s="77"/>
      <c r="U11" s="77"/>
      <c r="V11" s="77"/>
    </row>
    <row r="14" spans="1:22" ht="14.4" customHeight="1">
      <c r="A14" s="13" t="s">
        <v>4389</v>
      </c>
      <c r="B14" s="13" t="s">
        <v>4387</v>
      </c>
      <c r="C14" s="13" t="s">
        <v>5115</v>
      </c>
      <c r="D14" s="13" t="s">
        <v>5082</v>
      </c>
      <c r="E14" s="13" t="s">
        <v>5116</v>
      </c>
      <c r="F14" s="13" t="s">
        <v>5085</v>
      </c>
      <c r="G14" s="13" t="s">
        <v>5117</v>
      </c>
      <c r="H14" s="13" t="s">
        <v>5087</v>
      </c>
      <c r="I14" s="13" t="s">
        <v>5118</v>
      </c>
      <c r="J14" s="13" t="s">
        <v>5089</v>
      </c>
      <c r="K14" s="13" t="s">
        <v>5119</v>
      </c>
      <c r="L14" s="13" t="s">
        <v>5091</v>
      </c>
      <c r="M14" s="13" t="s">
        <v>5120</v>
      </c>
      <c r="N14" s="13" t="s">
        <v>5093</v>
      </c>
      <c r="O14" s="13" t="s">
        <v>5121</v>
      </c>
      <c r="P14" s="13" t="s">
        <v>5096</v>
      </c>
      <c r="Q14" s="13" t="s">
        <v>5122</v>
      </c>
      <c r="R14" s="13" t="s">
        <v>5098</v>
      </c>
      <c r="S14" s="13" t="s">
        <v>5123</v>
      </c>
      <c r="T14" s="13" t="s">
        <v>5100</v>
      </c>
      <c r="U14" s="13" t="s">
        <v>5124</v>
      </c>
      <c r="V14" s="13" t="s">
        <v>5101</v>
      </c>
    </row>
    <row r="15" spans="1:22" ht="15">
      <c r="A15" s="77" t="s">
        <v>1169</v>
      </c>
      <c r="B15" s="77">
        <v>152</v>
      </c>
      <c r="C15" s="77" t="s">
        <v>1174</v>
      </c>
      <c r="D15" s="77">
        <v>22</v>
      </c>
      <c r="E15" s="77" t="s">
        <v>1169</v>
      </c>
      <c r="F15" s="77">
        <v>16</v>
      </c>
      <c r="G15" s="77" t="s">
        <v>1183</v>
      </c>
      <c r="H15" s="77">
        <v>45</v>
      </c>
      <c r="I15" s="77" t="s">
        <v>1169</v>
      </c>
      <c r="J15" s="77">
        <v>25</v>
      </c>
      <c r="K15" s="77" t="s">
        <v>1169</v>
      </c>
      <c r="L15" s="77">
        <v>3</v>
      </c>
      <c r="M15" s="77" t="s">
        <v>1169</v>
      </c>
      <c r="N15" s="77">
        <v>8</v>
      </c>
      <c r="O15" s="77" t="s">
        <v>1169</v>
      </c>
      <c r="P15" s="77">
        <v>5</v>
      </c>
      <c r="Q15" s="77" t="s">
        <v>1169</v>
      </c>
      <c r="R15" s="77">
        <v>4</v>
      </c>
      <c r="S15" s="77" t="s">
        <v>1169</v>
      </c>
      <c r="T15" s="77">
        <v>4</v>
      </c>
      <c r="U15" s="77" t="s">
        <v>1169</v>
      </c>
      <c r="V15" s="77">
        <v>1</v>
      </c>
    </row>
    <row r="16" spans="1:22" ht="15">
      <c r="A16" s="77" t="s">
        <v>1174</v>
      </c>
      <c r="B16" s="77">
        <v>46</v>
      </c>
      <c r="C16" s="77" t="s">
        <v>1169</v>
      </c>
      <c r="D16" s="77">
        <v>10</v>
      </c>
      <c r="E16" s="77" t="s">
        <v>1173</v>
      </c>
      <c r="F16" s="77">
        <v>2</v>
      </c>
      <c r="G16" s="77" t="s">
        <v>1169</v>
      </c>
      <c r="H16" s="77">
        <v>9</v>
      </c>
      <c r="I16" s="77" t="s">
        <v>1174</v>
      </c>
      <c r="J16" s="77">
        <v>7</v>
      </c>
      <c r="K16" s="77" t="s">
        <v>1174</v>
      </c>
      <c r="L16" s="77">
        <v>1</v>
      </c>
      <c r="M16" s="77"/>
      <c r="N16" s="77"/>
      <c r="O16" s="77" t="s">
        <v>1182</v>
      </c>
      <c r="P16" s="77">
        <v>4</v>
      </c>
      <c r="Q16" s="77"/>
      <c r="R16" s="77"/>
      <c r="S16" s="77"/>
      <c r="T16" s="77"/>
      <c r="U16" s="77"/>
      <c r="V16" s="77"/>
    </row>
    <row r="17" spans="1:22" ht="15">
      <c r="A17" s="77" t="s">
        <v>1183</v>
      </c>
      <c r="B17" s="77">
        <v>45</v>
      </c>
      <c r="C17" s="77"/>
      <c r="D17" s="77"/>
      <c r="E17" s="77"/>
      <c r="F17" s="77"/>
      <c r="G17" s="77" t="s">
        <v>1174</v>
      </c>
      <c r="H17" s="77">
        <v>1</v>
      </c>
      <c r="I17" s="77"/>
      <c r="J17" s="77"/>
      <c r="K17" s="77"/>
      <c r="L17" s="77"/>
      <c r="M17" s="77"/>
      <c r="N17" s="77"/>
      <c r="O17" s="77"/>
      <c r="P17" s="77"/>
      <c r="Q17" s="77"/>
      <c r="R17" s="77"/>
      <c r="S17" s="77"/>
      <c r="T17" s="77"/>
      <c r="U17" s="77"/>
      <c r="V17" s="77"/>
    </row>
    <row r="18" spans="1:22" ht="15">
      <c r="A18" s="77" t="s">
        <v>4390</v>
      </c>
      <c r="B18" s="77">
        <v>6</v>
      </c>
      <c r="C18" s="77"/>
      <c r="D18" s="77"/>
      <c r="E18" s="77"/>
      <c r="F18" s="77"/>
      <c r="G18" s="77"/>
      <c r="H18" s="77"/>
      <c r="I18" s="77"/>
      <c r="J18" s="77"/>
      <c r="K18" s="77"/>
      <c r="L18" s="77"/>
      <c r="M18" s="77"/>
      <c r="N18" s="77"/>
      <c r="O18" s="77"/>
      <c r="P18" s="77"/>
      <c r="Q18" s="77"/>
      <c r="R18" s="77"/>
      <c r="S18" s="77"/>
      <c r="T18" s="77"/>
      <c r="U18" s="77"/>
      <c r="V18" s="77"/>
    </row>
    <row r="19" spans="1:22" ht="15">
      <c r="A19" s="77" t="s">
        <v>1182</v>
      </c>
      <c r="B19" s="77">
        <v>4</v>
      </c>
      <c r="C19" s="77"/>
      <c r="D19" s="77"/>
      <c r="E19" s="77"/>
      <c r="F19" s="77"/>
      <c r="G19" s="77"/>
      <c r="H19" s="77"/>
      <c r="I19" s="77"/>
      <c r="J19" s="77"/>
      <c r="K19" s="77"/>
      <c r="L19" s="77"/>
      <c r="M19" s="77"/>
      <c r="N19" s="77"/>
      <c r="O19" s="77"/>
      <c r="P19" s="77"/>
      <c r="Q19" s="77"/>
      <c r="R19" s="77"/>
      <c r="S19" s="77"/>
      <c r="T19" s="77"/>
      <c r="U19" s="77"/>
      <c r="V19" s="77"/>
    </row>
    <row r="20" spans="1:22" ht="15">
      <c r="A20" s="77" t="s">
        <v>1173</v>
      </c>
      <c r="B20" s="77">
        <v>4</v>
      </c>
      <c r="C20" s="77"/>
      <c r="D20" s="77"/>
      <c r="E20" s="77"/>
      <c r="F20" s="77"/>
      <c r="G20" s="77"/>
      <c r="H20" s="77"/>
      <c r="I20" s="77"/>
      <c r="J20" s="77"/>
      <c r="K20" s="77"/>
      <c r="L20" s="77"/>
      <c r="M20" s="77"/>
      <c r="N20" s="77"/>
      <c r="O20" s="77"/>
      <c r="P20" s="77"/>
      <c r="Q20" s="77"/>
      <c r="R20" s="77"/>
      <c r="S20" s="77"/>
      <c r="T20" s="77"/>
      <c r="U20" s="77"/>
      <c r="V20" s="77"/>
    </row>
    <row r="21" spans="1:22" ht="15">
      <c r="A21" s="77" t="s">
        <v>4391</v>
      </c>
      <c r="B21" s="77">
        <v>2</v>
      </c>
      <c r="C21" s="77"/>
      <c r="D21" s="77"/>
      <c r="E21" s="77"/>
      <c r="F21" s="77"/>
      <c r="G21" s="77"/>
      <c r="H21" s="77"/>
      <c r="I21" s="77"/>
      <c r="J21" s="77"/>
      <c r="K21" s="77"/>
      <c r="L21" s="77"/>
      <c r="M21" s="77"/>
      <c r="N21" s="77"/>
      <c r="O21" s="77"/>
      <c r="P21" s="77"/>
      <c r="Q21" s="77"/>
      <c r="R21" s="77"/>
      <c r="S21" s="77"/>
      <c r="T21" s="77"/>
      <c r="U21" s="77"/>
      <c r="V21" s="77"/>
    </row>
    <row r="22" spans="1:22" ht="15">
      <c r="A22" s="77" t="s">
        <v>1176</v>
      </c>
      <c r="B22" s="77">
        <v>2</v>
      </c>
      <c r="C22" s="77"/>
      <c r="D22" s="77"/>
      <c r="E22" s="77"/>
      <c r="F22" s="77"/>
      <c r="G22" s="77"/>
      <c r="H22" s="77"/>
      <c r="I22" s="77"/>
      <c r="J22" s="77"/>
      <c r="K22" s="77"/>
      <c r="L22" s="77"/>
      <c r="M22" s="77"/>
      <c r="N22" s="77"/>
      <c r="O22" s="77"/>
      <c r="P22" s="77"/>
      <c r="Q22" s="77"/>
      <c r="R22" s="77"/>
      <c r="S22" s="77"/>
      <c r="T22" s="77"/>
      <c r="U22" s="77"/>
      <c r="V22" s="77"/>
    </row>
    <row r="23" spans="1:22" ht="15">
      <c r="A23" s="77" t="s">
        <v>4392</v>
      </c>
      <c r="B23" s="77">
        <v>1</v>
      </c>
      <c r="C23" s="77"/>
      <c r="D23" s="77"/>
      <c r="E23" s="77"/>
      <c r="F23" s="77"/>
      <c r="G23" s="77"/>
      <c r="H23" s="77"/>
      <c r="I23" s="77"/>
      <c r="J23" s="77"/>
      <c r="K23" s="77"/>
      <c r="L23" s="77"/>
      <c r="M23" s="77"/>
      <c r="N23" s="77"/>
      <c r="O23" s="77"/>
      <c r="P23" s="77"/>
      <c r="Q23" s="77"/>
      <c r="R23" s="77"/>
      <c r="S23" s="77"/>
      <c r="T23" s="77"/>
      <c r="U23" s="77"/>
      <c r="V23" s="77"/>
    </row>
    <row r="24" spans="1:22" ht="15">
      <c r="A24" s="77" t="s">
        <v>4393</v>
      </c>
      <c r="B24" s="77">
        <v>1</v>
      </c>
      <c r="C24" s="77"/>
      <c r="D24" s="77"/>
      <c r="E24" s="77"/>
      <c r="F24" s="77"/>
      <c r="G24" s="77"/>
      <c r="H24" s="77"/>
      <c r="I24" s="77"/>
      <c r="J24" s="77"/>
      <c r="K24" s="77"/>
      <c r="L24" s="77"/>
      <c r="M24" s="77"/>
      <c r="N24" s="77"/>
      <c r="O24" s="77"/>
      <c r="P24" s="77"/>
      <c r="Q24" s="77"/>
      <c r="R24" s="77"/>
      <c r="S24" s="77"/>
      <c r="T24" s="77"/>
      <c r="U24" s="77"/>
      <c r="V24" s="77"/>
    </row>
    <row r="27" spans="1:22" ht="14.4" customHeight="1">
      <c r="A27" s="13" t="s">
        <v>4395</v>
      </c>
      <c r="B27" s="13" t="s">
        <v>4387</v>
      </c>
      <c r="C27" s="13" t="s">
        <v>5126</v>
      </c>
      <c r="D27" s="13" t="s">
        <v>5082</v>
      </c>
      <c r="E27" s="13" t="s">
        <v>5129</v>
      </c>
      <c r="F27" s="13" t="s">
        <v>5085</v>
      </c>
      <c r="G27" s="13" t="s">
        <v>5131</v>
      </c>
      <c r="H27" s="13" t="s">
        <v>5087</v>
      </c>
      <c r="I27" s="13" t="s">
        <v>5132</v>
      </c>
      <c r="J27" s="13" t="s">
        <v>5089</v>
      </c>
      <c r="K27" s="13" t="s">
        <v>5134</v>
      </c>
      <c r="L27" s="13" t="s">
        <v>5091</v>
      </c>
      <c r="M27" s="13" t="s">
        <v>5135</v>
      </c>
      <c r="N27" s="13" t="s">
        <v>5093</v>
      </c>
      <c r="O27" s="13" t="s">
        <v>5141</v>
      </c>
      <c r="P27" s="13" t="s">
        <v>5096</v>
      </c>
      <c r="Q27" s="13" t="s">
        <v>5142</v>
      </c>
      <c r="R27" s="13" t="s">
        <v>5098</v>
      </c>
      <c r="S27" s="13" t="s">
        <v>5143</v>
      </c>
      <c r="T27" s="13" t="s">
        <v>5100</v>
      </c>
      <c r="U27" s="13" t="s">
        <v>5144</v>
      </c>
      <c r="V27" s="13" t="s">
        <v>5101</v>
      </c>
    </row>
    <row r="28" spans="1:22" ht="15">
      <c r="A28" s="77" t="s">
        <v>1186</v>
      </c>
      <c r="B28" s="77">
        <v>34</v>
      </c>
      <c r="C28" s="77" t="s">
        <v>4396</v>
      </c>
      <c r="D28" s="77">
        <v>7</v>
      </c>
      <c r="E28" s="77" t="s">
        <v>1186</v>
      </c>
      <c r="F28" s="77">
        <v>34</v>
      </c>
      <c r="G28" s="77" t="s">
        <v>1189</v>
      </c>
      <c r="H28" s="77">
        <v>1</v>
      </c>
      <c r="I28" s="77" t="s">
        <v>1221</v>
      </c>
      <c r="J28" s="77">
        <v>5</v>
      </c>
      <c r="K28" s="77"/>
      <c r="L28" s="77"/>
      <c r="M28" s="77" t="s">
        <v>5136</v>
      </c>
      <c r="N28" s="77">
        <v>2</v>
      </c>
      <c r="O28" s="77" t="s">
        <v>1213</v>
      </c>
      <c r="P28" s="77">
        <v>1</v>
      </c>
      <c r="Q28" s="77" t="s">
        <v>1193</v>
      </c>
      <c r="R28" s="77">
        <v>6</v>
      </c>
      <c r="S28" s="77" t="s">
        <v>1203</v>
      </c>
      <c r="T28" s="77">
        <v>1</v>
      </c>
      <c r="U28" s="77"/>
      <c r="V28" s="77"/>
    </row>
    <row r="29" spans="1:22" ht="15">
      <c r="A29" s="77" t="s">
        <v>1208</v>
      </c>
      <c r="B29" s="77">
        <v>11</v>
      </c>
      <c r="C29" s="77" t="s">
        <v>4397</v>
      </c>
      <c r="D29" s="77">
        <v>7</v>
      </c>
      <c r="E29" s="77" t="s">
        <v>4398</v>
      </c>
      <c r="F29" s="77">
        <v>7</v>
      </c>
      <c r="G29" s="77"/>
      <c r="H29" s="77"/>
      <c r="I29" s="77" t="s">
        <v>1194</v>
      </c>
      <c r="J29" s="77">
        <v>4</v>
      </c>
      <c r="K29" s="77"/>
      <c r="L29" s="77"/>
      <c r="M29" s="77" t="s">
        <v>5137</v>
      </c>
      <c r="N29" s="77">
        <v>2</v>
      </c>
      <c r="O29" s="77"/>
      <c r="P29" s="77"/>
      <c r="Q29" s="77" t="s">
        <v>4400</v>
      </c>
      <c r="R29" s="77">
        <v>4</v>
      </c>
      <c r="S29" s="77"/>
      <c r="T29" s="77"/>
      <c r="U29" s="77"/>
      <c r="V29" s="77"/>
    </row>
    <row r="30" spans="1:22" ht="15">
      <c r="A30" s="77" t="s">
        <v>4396</v>
      </c>
      <c r="B30" s="77">
        <v>9</v>
      </c>
      <c r="C30" s="77" t="s">
        <v>5127</v>
      </c>
      <c r="D30" s="77">
        <v>1</v>
      </c>
      <c r="E30" s="77" t="s">
        <v>4399</v>
      </c>
      <c r="F30" s="77">
        <v>7</v>
      </c>
      <c r="G30" s="77"/>
      <c r="H30" s="77"/>
      <c r="I30" s="77" t="s">
        <v>558</v>
      </c>
      <c r="J30" s="77">
        <v>3</v>
      </c>
      <c r="K30" s="77"/>
      <c r="L30" s="77"/>
      <c r="M30" s="77" t="s">
        <v>5138</v>
      </c>
      <c r="N30" s="77">
        <v>2</v>
      </c>
      <c r="O30" s="77"/>
      <c r="P30" s="77"/>
      <c r="Q30" s="77" t="s">
        <v>5139</v>
      </c>
      <c r="R30" s="77">
        <v>4</v>
      </c>
      <c r="S30" s="77"/>
      <c r="T30" s="77"/>
      <c r="U30" s="77"/>
      <c r="V30" s="77"/>
    </row>
    <row r="31" spans="1:22" ht="15">
      <c r="A31" s="77" t="s">
        <v>4397</v>
      </c>
      <c r="B31" s="77">
        <v>8</v>
      </c>
      <c r="C31" s="77" t="s">
        <v>5128</v>
      </c>
      <c r="D31" s="77">
        <v>1</v>
      </c>
      <c r="E31" s="77" t="s">
        <v>5130</v>
      </c>
      <c r="F31" s="77">
        <v>4</v>
      </c>
      <c r="G31" s="77"/>
      <c r="H31" s="77"/>
      <c r="I31" s="77" t="s">
        <v>4400</v>
      </c>
      <c r="J31" s="77">
        <v>2</v>
      </c>
      <c r="K31" s="77"/>
      <c r="L31" s="77"/>
      <c r="M31" s="77" t="s">
        <v>1194</v>
      </c>
      <c r="N31" s="77">
        <v>1</v>
      </c>
      <c r="O31" s="77"/>
      <c r="P31" s="77"/>
      <c r="Q31" s="77"/>
      <c r="R31" s="77"/>
      <c r="S31" s="77"/>
      <c r="T31" s="77"/>
      <c r="U31" s="77"/>
      <c r="V31" s="77"/>
    </row>
    <row r="32" spans="1:22" ht="15">
      <c r="A32" s="77" t="s">
        <v>1221</v>
      </c>
      <c r="B32" s="77">
        <v>8</v>
      </c>
      <c r="C32" s="77" t="s">
        <v>1197</v>
      </c>
      <c r="D32" s="77">
        <v>1</v>
      </c>
      <c r="E32" s="77" t="s">
        <v>1212</v>
      </c>
      <c r="F32" s="77">
        <v>3</v>
      </c>
      <c r="G32" s="77"/>
      <c r="H32" s="77"/>
      <c r="I32" s="77" t="s">
        <v>1200</v>
      </c>
      <c r="J32" s="77">
        <v>2</v>
      </c>
      <c r="K32" s="77"/>
      <c r="L32" s="77"/>
      <c r="M32" s="77" t="s">
        <v>4400</v>
      </c>
      <c r="N32" s="77">
        <v>1</v>
      </c>
      <c r="O32" s="77"/>
      <c r="P32" s="77"/>
      <c r="Q32" s="77"/>
      <c r="R32" s="77"/>
      <c r="S32" s="77"/>
      <c r="T32" s="77"/>
      <c r="U32" s="77"/>
      <c r="V32" s="77"/>
    </row>
    <row r="33" spans="1:22" ht="15">
      <c r="A33" s="77" t="s">
        <v>4398</v>
      </c>
      <c r="B33" s="77">
        <v>7</v>
      </c>
      <c r="C33" s="77"/>
      <c r="D33" s="77"/>
      <c r="E33" s="77" t="s">
        <v>1193</v>
      </c>
      <c r="F33" s="77">
        <v>1</v>
      </c>
      <c r="G33" s="77"/>
      <c r="H33" s="77"/>
      <c r="I33" s="77" t="s">
        <v>1224</v>
      </c>
      <c r="J33" s="77">
        <v>2</v>
      </c>
      <c r="K33" s="77"/>
      <c r="L33" s="77"/>
      <c r="M33" s="77" t="s">
        <v>5139</v>
      </c>
      <c r="N33" s="77">
        <v>1</v>
      </c>
      <c r="O33" s="77"/>
      <c r="P33" s="77"/>
      <c r="Q33" s="77"/>
      <c r="R33" s="77"/>
      <c r="S33" s="77"/>
      <c r="T33" s="77"/>
      <c r="U33" s="77"/>
      <c r="V33" s="77"/>
    </row>
    <row r="34" spans="1:22" ht="15">
      <c r="A34" s="77" t="s">
        <v>4399</v>
      </c>
      <c r="B34" s="77">
        <v>7</v>
      </c>
      <c r="C34" s="77"/>
      <c r="D34" s="77"/>
      <c r="E34" s="77"/>
      <c r="F34" s="77"/>
      <c r="G34" s="77"/>
      <c r="H34" s="77"/>
      <c r="I34" s="77" t="s">
        <v>1218</v>
      </c>
      <c r="J34" s="77">
        <v>2</v>
      </c>
      <c r="K34" s="77"/>
      <c r="L34" s="77"/>
      <c r="M34" s="77" t="s">
        <v>5140</v>
      </c>
      <c r="N34" s="77">
        <v>1</v>
      </c>
      <c r="O34" s="77"/>
      <c r="P34" s="77"/>
      <c r="Q34" s="77"/>
      <c r="R34" s="77"/>
      <c r="S34" s="77"/>
      <c r="T34" s="77"/>
      <c r="U34" s="77"/>
      <c r="V34" s="77"/>
    </row>
    <row r="35" spans="1:22" ht="15">
      <c r="A35" s="77" t="s">
        <v>1193</v>
      </c>
      <c r="B35" s="77">
        <v>7</v>
      </c>
      <c r="C35" s="77"/>
      <c r="D35" s="77"/>
      <c r="E35" s="77"/>
      <c r="F35" s="77"/>
      <c r="G35" s="77"/>
      <c r="H35" s="77"/>
      <c r="I35" s="77" t="s">
        <v>1208</v>
      </c>
      <c r="J35" s="77">
        <v>2</v>
      </c>
      <c r="K35" s="77"/>
      <c r="L35" s="77"/>
      <c r="M35" s="77" t="s">
        <v>1224</v>
      </c>
      <c r="N35" s="77">
        <v>1</v>
      </c>
      <c r="O35" s="77"/>
      <c r="P35" s="77"/>
      <c r="Q35" s="77"/>
      <c r="R35" s="77"/>
      <c r="S35" s="77"/>
      <c r="T35" s="77"/>
      <c r="U35" s="77"/>
      <c r="V35" s="77"/>
    </row>
    <row r="36" spans="1:22" ht="15">
      <c r="A36" s="77" t="s">
        <v>4400</v>
      </c>
      <c r="B36" s="77">
        <v>7</v>
      </c>
      <c r="C36" s="77"/>
      <c r="D36" s="77"/>
      <c r="E36" s="77"/>
      <c r="F36" s="77"/>
      <c r="G36" s="77"/>
      <c r="H36" s="77"/>
      <c r="I36" s="77" t="s">
        <v>5133</v>
      </c>
      <c r="J36" s="77">
        <v>1</v>
      </c>
      <c r="K36" s="77"/>
      <c r="L36" s="77"/>
      <c r="M36" s="77"/>
      <c r="N36" s="77"/>
      <c r="O36" s="77"/>
      <c r="P36" s="77"/>
      <c r="Q36" s="77"/>
      <c r="R36" s="77"/>
      <c r="S36" s="77"/>
      <c r="T36" s="77"/>
      <c r="U36" s="77"/>
      <c r="V36" s="77"/>
    </row>
    <row r="37" spans="1:22" ht="15">
      <c r="A37" s="77" t="s">
        <v>1194</v>
      </c>
      <c r="B37" s="77">
        <v>6</v>
      </c>
      <c r="C37" s="77"/>
      <c r="D37" s="77"/>
      <c r="E37" s="77"/>
      <c r="F37" s="77"/>
      <c r="G37" s="77"/>
      <c r="H37" s="77"/>
      <c r="I37" s="77" t="s">
        <v>1216</v>
      </c>
      <c r="J37" s="77">
        <v>1</v>
      </c>
      <c r="K37" s="77"/>
      <c r="L37" s="77"/>
      <c r="M37" s="77"/>
      <c r="N37" s="77"/>
      <c r="O37" s="77"/>
      <c r="P37" s="77"/>
      <c r="Q37" s="77"/>
      <c r="R37" s="77"/>
      <c r="S37" s="77"/>
      <c r="T37" s="77"/>
      <c r="U37" s="77"/>
      <c r="V37" s="77"/>
    </row>
    <row r="40" spans="1:22" ht="14.4" customHeight="1">
      <c r="A40" s="13" t="s">
        <v>4402</v>
      </c>
      <c r="B40" s="13" t="s">
        <v>4387</v>
      </c>
      <c r="C40" s="13" t="s">
        <v>5150</v>
      </c>
      <c r="D40" s="13" t="s">
        <v>5082</v>
      </c>
      <c r="E40" s="13" t="s">
        <v>5158</v>
      </c>
      <c r="F40" s="13" t="s">
        <v>5085</v>
      </c>
      <c r="G40" s="13" t="s">
        <v>5163</v>
      </c>
      <c r="H40" s="13" t="s">
        <v>5087</v>
      </c>
      <c r="I40" s="13" t="s">
        <v>5168</v>
      </c>
      <c r="J40" s="13" t="s">
        <v>5089</v>
      </c>
      <c r="K40" s="13" t="s">
        <v>5172</v>
      </c>
      <c r="L40" s="13" t="s">
        <v>5091</v>
      </c>
      <c r="M40" s="13" t="s">
        <v>5176</v>
      </c>
      <c r="N40" s="13" t="s">
        <v>5093</v>
      </c>
      <c r="O40" s="13" t="s">
        <v>5182</v>
      </c>
      <c r="P40" s="13" t="s">
        <v>5096</v>
      </c>
      <c r="Q40" s="13" t="s">
        <v>5187</v>
      </c>
      <c r="R40" s="13" t="s">
        <v>5098</v>
      </c>
      <c r="S40" s="13" t="s">
        <v>5192</v>
      </c>
      <c r="T40" s="13" t="s">
        <v>5100</v>
      </c>
      <c r="U40" s="13" t="s">
        <v>5195</v>
      </c>
      <c r="V40" s="13" t="s">
        <v>5101</v>
      </c>
    </row>
    <row r="41" spans="1:22" ht="15">
      <c r="A41" s="83" t="s">
        <v>4403</v>
      </c>
      <c r="B41" s="83">
        <v>11</v>
      </c>
      <c r="C41" s="83" t="s">
        <v>4408</v>
      </c>
      <c r="D41" s="83">
        <v>71</v>
      </c>
      <c r="E41" s="83" t="s">
        <v>4408</v>
      </c>
      <c r="F41" s="83">
        <v>61</v>
      </c>
      <c r="G41" s="83" t="s">
        <v>4410</v>
      </c>
      <c r="H41" s="83">
        <v>47</v>
      </c>
      <c r="I41" s="83" t="s">
        <v>4408</v>
      </c>
      <c r="J41" s="83">
        <v>44</v>
      </c>
      <c r="K41" s="83" t="s">
        <v>4410</v>
      </c>
      <c r="L41" s="83">
        <v>24</v>
      </c>
      <c r="M41" s="83" t="s">
        <v>4408</v>
      </c>
      <c r="N41" s="83">
        <v>12</v>
      </c>
      <c r="O41" s="83" t="s">
        <v>4410</v>
      </c>
      <c r="P41" s="83">
        <v>10</v>
      </c>
      <c r="Q41" s="83" t="s">
        <v>470</v>
      </c>
      <c r="R41" s="83">
        <v>10</v>
      </c>
      <c r="S41" s="83" t="s">
        <v>4408</v>
      </c>
      <c r="T41" s="83">
        <v>8</v>
      </c>
      <c r="U41" s="83" t="s">
        <v>5178</v>
      </c>
      <c r="V41" s="83">
        <v>5</v>
      </c>
    </row>
    <row r="42" spans="1:22" ht="15">
      <c r="A42" s="83" t="s">
        <v>4404</v>
      </c>
      <c r="B42" s="83">
        <v>348</v>
      </c>
      <c r="C42" s="83" t="s">
        <v>4409</v>
      </c>
      <c r="D42" s="83">
        <v>60</v>
      </c>
      <c r="E42" s="83" t="s">
        <v>4409</v>
      </c>
      <c r="F42" s="83">
        <v>51</v>
      </c>
      <c r="G42" s="83" t="s">
        <v>4408</v>
      </c>
      <c r="H42" s="83">
        <v>39</v>
      </c>
      <c r="I42" s="83" t="s">
        <v>4410</v>
      </c>
      <c r="J42" s="83">
        <v>23</v>
      </c>
      <c r="K42" s="83" t="s">
        <v>4409</v>
      </c>
      <c r="L42" s="83">
        <v>19</v>
      </c>
      <c r="M42" s="83" t="s">
        <v>5171</v>
      </c>
      <c r="N42" s="83">
        <v>11</v>
      </c>
      <c r="O42" s="83" t="s">
        <v>4409</v>
      </c>
      <c r="P42" s="83">
        <v>6</v>
      </c>
      <c r="Q42" s="83" t="s">
        <v>5170</v>
      </c>
      <c r="R42" s="83">
        <v>10</v>
      </c>
      <c r="S42" s="83" t="s">
        <v>5193</v>
      </c>
      <c r="T42" s="83">
        <v>5</v>
      </c>
      <c r="U42" s="83" t="s">
        <v>5196</v>
      </c>
      <c r="V42" s="83">
        <v>5</v>
      </c>
    </row>
    <row r="43" spans="1:22" ht="15">
      <c r="A43" s="83" t="s">
        <v>4405</v>
      </c>
      <c r="B43" s="83">
        <v>0</v>
      </c>
      <c r="C43" s="83" t="s">
        <v>5151</v>
      </c>
      <c r="D43" s="83">
        <v>49</v>
      </c>
      <c r="E43" s="83" t="s">
        <v>488</v>
      </c>
      <c r="F43" s="83">
        <v>40</v>
      </c>
      <c r="G43" s="83" t="s">
        <v>4412</v>
      </c>
      <c r="H43" s="83">
        <v>33</v>
      </c>
      <c r="I43" s="83" t="s">
        <v>4409</v>
      </c>
      <c r="J43" s="83">
        <v>19</v>
      </c>
      <c r="K43" s="83" t="s">
        <v>5154</v>
      </c>
      <c r="L43" s="83">
        <v>19</v>
      </c>
      <c r="M43" s="83" t="s">
        <v>4411</v>
      </c>
      <c r="N43" s="83">
        <v>9</v>
      </c>
      <c r="O43" s="83" t="s">
        <v>499</v>
      </c>
      <c r="P43" s="83">
        <v>6</v>
      </c>
      <c r="Q43" s="83" t="s">
        <v>4408</v>
      </c>
      <c r="R43" s="83">
        <v>10</v>
      </c>
      <c r="S43" s="83" t="s">
        <v>564</v>
      </c>
      <c r="T43" s="83">
        <v>4</v>
      </c>
      <c r="U43" s="83" t="s">
        <v>5197</v>
      </c>
      <c r="V43" s="83">
        <v>5</v>
      </c>
    </row>
    <row r="44" spans="1:22" ht="15">
      <c r="A44" s="83" t="s">
        <v>4406</v>
      </c>
      <c r="B44" s="83">
        <v>7442</v>
      </c>
      <c r="C44" s="83" t="s">
        <v>5152</v>
      </c>
      <c r="D44" s="83">
        <v>38</v>
      </c>
      <c r="E44" s="83" t="s">
        <v>1186</v>
      </c>
      <c r="F44" s="83">
        <v>34</v>
      </c>
      <c r="G44" s="83" t="s">
        <v>4411</v>
      </c>
      <c r="H44" s="83">
        <v>32</v>
      </c>
      <c r="I44" s="83" t="s">
        <v>517</v>
      </c>
      <c r="J44" s="83">
        <v>16</v>
      </c>
      <c r="K44" s="83" t="s">
        <v>5155</v>
      </c>
      <c r="L44" s="83">
        <v>19</v>
      </c>
      <c r="M44" s="83" t="s">
        <v>4409</v>
      </c>
      <c r="N44" s="83">
        <v>9</v>
      </c>
      <c r="O44" s="83" t="s">
        <v>4411</v>
      </c>
      <c r="P44" s="83">
        <v>6</v>
      </c>
      <c r="Q44" s="83" t="s">
        <v>4410</v>
      </c>
      <c r="R44" s="83">
        <v>8</v>
      </c>
      <c r="S44" s="83" t="s">
        <v>5178</v>
      </c>
      <c r="T44" s="83">
        <v>3</v>
      </c>
      <c r="U44" s="83" t="s">
        <v>5159</v>
      </c>
      <c r="V44" s="83">
        <v>5</v>
      </c>
    </row>
    <row r="45" spans="1:22" ht="15">
      <c r="A45" s="83" t="s">
        <v>4407</v>
      </c>
      <c r="B45" s="83">
        <v>7801</v>
      </c>
      <c r="C45" s="83" t="s">
        <v>5153</v>
      </c>
      <c r="D45" s="83">
        <v>30</v>
      </c>
      <c r="E45" s="83" t="s">
        <v>4410</v>
      </c>
      <c r="F45" s="83">
        <v>28</v>
      </c>
      <c r="G45" s="83" t="s">
        <v>4409</v>
      </c>
      <c r="H45" s="83">
        <v>29</v>
      </c>
      <c r="I45" s="83" t="s">
        <v>4412</v>
      </c>
      <c r="J45" s="83">
        <v>16</v>
      </c>
      <c r="K45" s="83" t="s">
        <v>4412</v>
      </c>
      <c r="L45" s="83">
        <v>18</v>
      </c>
      <c r="M45" s="83" t="s">
        <v>5177</v>
      </c>
      <c r="N45" s="83">
        <v>8</v>
      </c>
      <c r="O45" s="83" t="s">
        <v>5183</v>
      </c>
      <c r="P45" s="83">
        <v>5</v>
      </c>
      <c r="Q45" s="83" t="s">
        <v>4409</v>
      </c>
      <c r="R45" s="83">
        <v>8</v>
      </c>
      <c r="S45" s="83" t="s">
        <v>594</v>
      </c>
      <c r="T45" s="83">
        <v>2</v>
      </c>
      <c r="U45" s="83" t="s">
        <v>5198</v>
      </c>
      <c r="V45" s="83">
        <v>5</v>
      </c>
    </row>
    <row r="46" spans="1:22" ht="15">
      <c r="A46" s="83" t="s">
        <v>4408</v>
      </c>
      <c r="B46" s="83">
        <v>336</v>
      </c>
      <c r="C46" s="83" t="s">
        <v>515</v>
      </c>
      <c r="D46" s="83">
        <v>28</v>
      </c>
      <c r="E46" s="83" t="s">
        <v>5159</v>
      </c>
      <c r="F46" s="83">
        <v>25</v>
      </c>
      <c r="G46" s="83" t="s">
        <v>483</v>
      </c>
      <c r="H46" s="83">
        <v>29</v>
      </c>
      <c r="I46" s="83" t="s">
        <v>5169</v>
      </c>
      <c r="J46" s="83">
        <v>14</v>
      </c>
      <c r="K46" s="83" t="s">
        <v>5173</v>
      </c>
      <c r="L46" s="83">
        <v>18</v>
      </c>
      <c r="M46" s="83" t="s">
        <v>5178</v>
      </c>
      <c r="N46" s="83">
        <v>7</v>
      </c>
      <c r="O46" s="83" t="s">
        <v>5184</v>
      </c>
      <c r="P46" s="83">
        <v>5</v>
      </c>
      <c r="Q46" s="83" t="s">
        <v>5188</v>
      </c>
      <c r="R46" s="83">
        <v>6</v>
      </c>
      <c r="S46" s="83" t="s">
        <v>592</v>
      </c>
      <c r="T46" s="83">
        <v>2</v>
      </c>
      <c r="U46" s="83" t="s">
        <v>5199</v>
      </c>
      <c r="V46" s="83">
        <v>5</v>
      </c>
    </row>
    <row r="47" spans="1:22" ht="15">
      <c r="A47" s="83" t="s">
        <v>4409</v>
      </c>
      <c r="B47" s="83">
        <v>245</v>
      </c>
      <c r="C47" s="83" t="s">
        <v>5154</v>
      </c>
      <c r="D47" s="83">
        <v>23</v>
      </c>
      <c r="E47" s="83" t="s">
        <v>5160</v>
      </c>
      <c r="F47" s="83">
        <v>20</v>
      </c>
      <c r="G47" s="83" t="s">
        <v>5164</v>
      </c>
      <c r="H47" s="83">
        <v>29</v>
      </c>
      <c r="I47" s="83" t="s">
        <v>5170</v>
      </c>
      <c r="J47" s="83">
        <v>13</v>
      </c>
      <c r="K47" s="83" t="s">
        <v>357</v>
      </c>
      <c r="L47" s="83">
        <v>16</v>
      </c>
      <c r="M47" s="83" t="s">
        <v>5179</v>
      </c>
      <c r="N47" s="83">
        <v>6</v>
      </c>
      <c r="O47" s="83" t="s">
        <v>5185</v>
      </c>
      <c r="P47" s="83">
        <v>5</v>
      </c>
      <c r="Q47" s="83" t="s">
        <v>5189</v>
      </c>
      <c r="R47" s="83">
        <v>6</v>
      </c>
      <c r="S47" s="83" t="s">
        <v>591</v>
      </c>
      <c r="T47" s="83">
        <v>2</v>
      </c>
      <c r="U47" s="83" t="s">
        <v>5200</v>
      </c>
      <c r="V47" s="83">
        <v>5</v>
      </c>
    </row>
    <row r="48" spans="1:22" ht="15">
      <c r="A48" s="83" t="s">
        <v>4410</v>
      </c>
      <c r="B48" s="83">
        <v>202</v>
      </c>
      <c r="C48" s="83" t="s">
        <v>5155</v>
      </c>
      <c r="D48" s="83">
        <v>23</v>
      </c>
      <c r="E48" s="83" t="s">
        <v>5161</v>
      </c>
      <c r="F48" s="83">
        <v>19</v>
      </c>
      <c r="G48" s="83" t="s">
        <v>5165</v>
      </c>
      <c r="H48" s="83">
        <v>29</v>
      </c>
      <c r="I48" s="83" t="s">
        <v>5154</v>
      </c>
      <c r="J48" s="83">
        <v>11</v>
      </c>
      <c r="K48" s="83" t="s">
        <v>5171</v>
      </c>
      <c r="L48" s="83">
        <v>14</v>
      </c>
      <c r="M48" s="83" t="s">
        <v>5180</v>
      </c>
      <c r="N48" s="83">
        <v>6</v>
      </c>
      <c r="O48" s="83" t="s">
        <v>5186</v>
      </c>
      <c r="P48" s="83">
        <v>5</v>
      </c>
      <c r="Q48" s="83" t="s">
        <v>5190</v>
      </c>
      <c r="R48" s="83">
        <v>6</v>
      </c>
      <c r="S48" s="83" t="s">
        <v>5153</v>
      </c>
      <c r="T48" s="83">
        <v>2</v>
      </c>
      <c r="U48" s="83" t="s">
        <v>4411</v>
      </c>
      <c r="V48" s="83">
        <v>5</v>
      </c>
    </row>
    <row r="49" spans="1:22" ht="15">
      <c r="A49" s="83" t="s">
        <v>4411</v>
      </c>
      <c r="B49" s="83">
        <v>145</v>
      </c>
      <c r="C49" s="83" t="s">
        <v>5156</v>
      </c>
      <c r="D49" s="83">
        <v>23</v>
      </c>
      <c r="E49" s="83" t="s">
        <v>5162</v>
      </c>
      <c r="F49" s="83">
        <v>19</v>
      </c>
      <c r="G49" s="83" t="s">
        <v>5166</v>
      </c>
      <c r="H49" s="83">
        <v>29</v>
      </c>
      <c r="I49" s="83" t="s">
        <v>5171</v>
      </c>
      <c r="J49" s="83">
        <v>10</v>
      </c>
      <c r="K49" s="83" t="s">
        <v>5174</v>
      </c>
      <c r="L49" s="83">
        <v>12</v>
      </c>
      <c r="M49" s="83" t="s">
        <v>365</v>
      </c>
      <c r="N49" s="83">
        <v>6</v>
      </c>
      <c r="O49" s="83" t="s">
        <v>623</v>
      </c>
      <c r="P49" s="83">
        <v>5</v>
      </c>
      <c r="Q49" s="83" t="s">
        <v>5191</v>
      </c>
      <c r="R49" s="83">
        <v>6</v>
      </c>
      <c r="S49" s="83" t="s">
        <v>5194</v>
      </c>
      <c r="T49" s="83">
        <v>2</v>
      </c>
      <c r="U49" s="83" t="s">
        <v>5201</v>
      </c>
      <c r="V49" s="83">
        <v>5</v>
      </c>
    </row>
    <row r="50" spans="1:22" ht="15">
      <c r="A50" s="83" t="s">
        <v>4412</v>
      </c>
      <c r="B50" s="83">
        <v>127</v>
      </c>
      <c r="C50" s="83" t="s">
        <v>5157</v>
      </c>
      <c r="D50" s="83">
        <v>23</v>
      </c>
      <c r="E50" s="83" t="s">
        <v>489</v>
      </c>
      <c r="F50" s="83">
        <v>15</v>
      </c>
      <c r="G50" s="83" t="s">
        <v>5167</v>
      </c>
      <c r="H50" s="83">
        <v>29</v>
      </c>
      <c r="I50" s="83" t="s">
        <v>5159</v>
      </c>
      <c r="J50" s="83">
        <v>9</v>
      </c>
      <c r="K50" s="83" t="s">
        <v>5175</v>
      </c>
      <c r="L50" s="83">
        <v>12</v>
      </c>
      <c r="M50" s="83" t="s">
        <v>5181</v>
      </c>
      <c r="N50" s="83">
        <v>5</v>
      </c>
      <c r="O50" s="83" t="s">
        <v>5170</v>
      </c>
      <c r="P50" s="83">
        <v>5</v>
      </c>
      <c r="Q50" s="83" t="s">
        <v>1193</v>
      </c>
      <c r="R50" s="83">
        <v>6</v>
      </c>
      <c r="S50" s="83" t="s">
        <v>5171</v>
      </c>
      <c r="T50" s="83">
        <v>2</v>
      </c>
      <c r="U50" s="83" t="s">
        <v>608</v>
      </c>
      <c r="V50" s="83">
        <v>5</v>
      </c>
    </row>
    <row r="53" spans="1:22" ht="14.4" customHeight="1">
      <c r="A53" s="13" t="s">
        <v>4414</v>
      </c>
      <c r="B53" s="13" t="s">
        <v>4387</v>
      </c>
      <c r="C53" s="13" t="s">
        <v>5229</v>
      </c>
      <c r="D53" s="13" t="s">
        <v>5082</v>
      </c>
      <c r="E53" s="13" t="s">
        <v>5237</v>
      </c>
      <c r="F53" s="13" t="s">
        <v>5085</v>
      </c>
      <c r="G53" s="13" t="s">
        <v>5247</v>
      </c>
      <c r="H53" s="13" t="s">
        <v>5087</v>
      </c>
      <c r="I53" s="13" t="s">
        <v>5253</v>
      </c>
      <c r="J53" s="13" t="s">
        <v>5089</v>
      </c>
      <c r="K53" s="13" t="s">
        <v>5263</v>
      </c>
      <c r="L53" s="13" t="s">
        <v>5091</v>
      </c>
      <c r="M53" s="13" t="s">
        <v>5272</v>
      </c>
      <c r="N53" s="13" t="s">
        <v>5093</v>
      </c>
      <c r="O53" s="13" t="s">
        <v>5283</v>
      </c>
      <c r="P53" s="13" t="s">
        <v>5096</v>
      </c>
      <c r="Q53" s="13" t="s">
        <v>5294</v>
      </c>
      <c r="R53" s="13" t="s">
        <v>5098</v>
      </c>
      <c r="S53" s="13" t="s">
        <v>5304</v>
      </c>
      <c r="T53" s="13" t="s">
        <v>5100</v>
      </c>
      <c r="U53" s="13" t="s">
        <v>5307</v>
      </c>
      <c r="V53" s="13" t="s">
        <v>5101</v>
      </c>
    </row>
    <row r="54" spans="1:22" ht="15">
      <c r="A54" s="83" t="s">
        <v>4415</v>
      </c>
      <c r="B54" s="83">
        <v>58</v>
      </c>
      <c r="C54" s="83" t="s">
        <v>4416</v>
      </c>
      <c r="D54" s="83">
        <v>38</v>
      </c>
      <c r="E54" s="83" t="s">
        <v>4418</v>
      </c>
      <c r="F54" s="83">
        <v>37</v>
      </c>
      <c r="G54" s="83" t="s">
        <v>4421</v>
      </c>
      <c r="H54" s="83">
        <v>29</v>
      </c>
      <c r="I54" s="83" t="s">
        <v>5254</v>
      </c>
      <c r="J54" s="83">
        <v>8</v>
      </c>
      <c r="K54" s="83" t="s">
        <v>4415</v>
      </c>
      <c r="L54" s="83">
        <v>19</v>
      </c>
      <c r="M54" s="83" t="s">
        <v>5273</v>
      </c>
      <c r="N54" s="83">
        <v>5</v>
      </c>
      <c r="O54" s="83" t="s">
        <v>5284</v>
      </c>
      <c r="P54" s="83">
        <v>5</v>
      </c>
      <c r="Q54" s="83" t="s">
        <v>5295</v>
      </c>
      <c r="R54" s="83">
        <v>8</v>
      </c>
      <c r="S54" s="83" t="s">
        <v>5305</v>
      </c>
      <c r="T54" s="83">
        <v>3</v>
      </c>
      <c r="U54" s="83" t="s">
        <v>5308</v>
      </c>
      <c r="V54" s="83">
        <v>5</v>
      </c>
    </row>
    <row r="55" spans="1:22" ht="15">
      <c r="A55" s="83" t="s">
        <v>4416</v>
      </c>
      <c r="B55" s="83">
        <v>42</v>
      </c>
      <c r="C55" s="83" t="s">
        <v>5230</v>
      </c>
      <c r="D55" s="83">
        <v>27</v>
      </c>
      <c r="E55" s="83" t="s">
        <v>5238</v>
      </c>
      <c r="F55" s="83">
        <v>19</v>
      </c>
      <c r="G55" s="83" t="s">
        <v>4422</v>
      </c>
      <c r="H55" s="83">
        <v>29</v>
      </c>
      <c r="I55" s="83" t="s">
        <v>5255</v>
      </c>
      <c r="J55" s="83">
        <v>8</v>
      </c>
      <c r="K55" s="83" t="s">
        <v>5264</v>
      </c>
      <c r="L55" s="83">
        <v>16</v>
      </c>
      <c r="M55" s="83" t="s">
        <v>5274</v>
      </c>
      <c r="N55" s="83">
        <v>5</v>
      </c>
      <c r="O55" s="83" t="s">
        <v>5285</v>
      </c>
      <c r="P55" s="83">
        <v>4</v>
      </c>
      <c r="Q55" s="83" t="s">
        <v>5296</v>
      </c>
      <c r="R55" s="83">
        <v>6</v>
      </c>
      <c r="S55" s="83" t="s">
        <v>5306</v>
      </c>
      <c r="T55" s="83">
        <v>2</v>
      </c>
      <c r="U55" s="83" t="s">
        <v>5309</v>
      </c>
      <c r="V55" s="83">
        <v>5</v>
      </c>
    </row>
    <row r="56" spans="1:22" ht="15">
      <c r="A56" s="83" t="s">
        <v>4417</v>
      </c>
      <c r="B56" s="83">
        <v>40</v>
      </c>
      <c r="C56" s="83" t="s">
        <v>4415</v>
      </c>
      <c r="D56" s="83">
        <v>23</v>
      </c>
      <c r="E56" s="83" t="s">
        <v>5239</v>
      </c>
      <c r="F56" s="83">
        <v>19</v>
      </c>
      <c r="G56" s="83" t="s">
        <v>4420</v>
      </c>
      <c r="H56" s="83">
        <v>29</v>
      </c>
      <c r="I56" s="83" t="s">
        <v>4415</v>
      </c>
      <c r="J56" s="83">
        <v>8</v>
      </c>
      <c r="K56" s="83" t="s">
        <v>5255</v>
      </c>
      <c r="L56" s="83">
        <v>12</v>
      </c>
      <c r="M56" s="83" t="s">
        <v>5275</v>
      </c>
      <c r="N56" s="83">
        <v>5</v>
      </c>
      <c r="O56" s="83" t="s">
        <v>5286</v>
      </c>
      <c r="P56" s="83">
        <v>4</v>
      </c>
      <c r="Q56" s="83" t="s">
        <v>5297</v>
      </c>
      <c r="R56" s="83">
        <v>6</v>
      </c>
      <c r="S56" s="83"/>
      <c r="T56" s="83"/>
      <c r="U56" s="83" t="s">
        <v>5310</v>
      </c>
      <c r="V56" s="83">
        <v>5</v>
      </c>
    </row>
    <row r="57" spans="1:22" ht="15">
      <c r="A57" s="83" t="s">
        <v>4418</v>
      </c>
      <c r="B57" s="83">
        <v>37</v>
      </c>
      <c r="C57" s="83" t="s">
        <v>5231</v>
      </c>
      <c r="D57" s="83">
        <v>23</v>
      </c>
      <c r="E57" s="83" t="s">
        <v>5240</v>
      </c>
      <c r="F57" s="83">
        <v>18</v>
      </c>
      <c r="G57" s="83" t="s">
        <v>4423</v>
      </c>
      <c r="H57" s="83">
        <v>29</v>
      </c>
      <c r="I57" s="83" t="s">
        <v>5256</v>
      </c>
      <c r="J57" s="83">
        <v>8</v>
      </c>
      <c r="K57" s="83" t="s">
        <v>5265</v>
      </c>
      <c r="L57" s="83">
        <v>12</v>
      </c>
      <c r="M57" s="83" t="s">
        <v>5276</v>
      </c>
      <c r="N57" s="83">
        <v>5</v>
      </c>
      <c r="O57" s="83" t="s">
        <v>5287</v>
      </c>
      <c r="P57" s="83">
        <v>4</v>
      </c>
      <c r="Q57" s="83" t="s">
        <v>5298</v>
      </c>
      <c r="R57" s="83">
        <v>6</v>
      </c>
      <c r="S57" s="83"/>
      <c r="T57" s="83"/>
      <c r="U57" s="83" t="s">
        <v>5311</v>
      </c>
      <c r="V57" s="83">
        <v>5</v>
      </c>
    </row>
    <row r="58" spans="1:22" ht="15">
      <c r="A58" s="83" t="s">
        <v>4419</v>
      </c>
      <c r="B58" s="83">
        <v>36</v>
      </c>
      <c r="C58" s="83" t="s">
        <v>5232</v>
      </c>
      <c r="D58" s="83">
        <v>22</v>
      </c>
      <c r="E58" s="83" t="s">
        <v>5241</v>
      </c>
      <c r="F58" s="83">
        <v>11</v>
      </c>
      <c r="G58" s="83" t="s">
        <v>4424</v>
      </c>
      <c r="H58" s="83">
        <v>29</v>
      </c>
      <c r="I58" s="83" t="s">
        <v>5257</v>
      </c>
      <c r="J58" s="83">
        <v>7</v>
      </c>
      <c r="K58" s="83" t="s">
        <v>5266</v>
      </c>
      <c r="L58" s="83">
        <v>12</v>
      </c>
      <c r="M58" s="83" t="s">
        <v>5277</v>
      </c>
      <c r="N58" s="83">
        <v>5</v>
      </c>
      <c r="O58" s="83" t="s">
        <v>5288</v>
      </c>
      <c r="P58" s="83">
        <v>4</v>
      </c>
      <c r="Q58" s="83" t="s">
        <v>5299</v>
      </c>
      <c r="R58" s="83">
        <v>6</v>
      </c>
      <c r="S58" s="83"/>
      <c r="T58" s="83"/>
      <c r="U58" s="83" t="s">
        <v>5312</v>
      </c>
      <c r="V58" s="83">
        <v>5</v>
      </c>
    </row>
    <row r="59" spans="1:22" ht="15">
      <c r="A59" s="83" t="s">
        <v>4420</v>
      </c>
      <c r="B59" s="83">
        <v>31</v>
      </c>
      <c r="C59" s="83" t="s">
        <v>5233</v>
      </c>
      <c r="D59" s="83">
        <v>22</v>
      </c>
      <c r="E59" s="83" t="s">
        <v>5242</v>
      </c>
      <c r="F59" s="83">
        <v>11</v>
      </c>
      <c r="G59" s="83" t="s">
        <v>5248</v>
      </c>
      <c r="H59" s="83">
        <v>29</v>
      </c>
      <c r="I59" s="83" t="s">
        <v>5258</v>
      </c>
      <c r="J59" s="83">
        <v>5</v>
      </c>
      <c r="K59" s="83" t="s">
        <v>5267</v>
      </c>
      <c r="L59" s="83">
        <v>12</v>
      </c>
      <c r="M59" s="83" t="s">
        <v>5278</v>
      </c>
      <c r="N59" s="83">
        <v>5</v>
      </c>
      <c r="O59" s="83" t="s">
        <v>5289</v>
      </c>
      <c r="P59" s="83">
        <v>4</v>
      </c>
      <c r="Q59" s="83" t="s">
        <v>5262</v>
      </c>
      <c r="R59" s="83">
        <v>6</v>
      </c>
      <c r="S59" s="83"/>
      <c r="T59" s="83"/>
      <c r="U59" s="83" t="s">
        <v>5313</v>
      </c>
      <c r="V59" s="83">
        <v>5</v>
      </c>
    </row>
    <row r="60" spans="1:22" ht="15">
      <c r="A60" s="83" t="s">
        <v>4421</v>
      </c>
      <c r="B60" s="83">
        <v>30</v>
      </c>
      <c r="C60" s="83" t="s">
        <v>5234</v>
      </c>
      <c r="D60" s="83">
        <v>22</v>
      </c>
      <c r="E60" s="83" t="s">
        <v>5243</v>
      </c>
      <c r="F60" s="83">
        <v>11</v>
      </c>
      <c r="G60" s="83" t="s">
        <v>5249</v>
      </c>
      <c r="H60" s="83">
        <v>29</v>
      </c>
      <c r="I60" s="83" t="s">
        <v>5259</v>
      </c>
      <c r="J60" s="83">
        <v>5</v>
      </c>
      <c r="K60" s="83" t="s">
        <v>5268</v>
      </c>
      <c r="L60" s="83">
        <v>12</v>
      </c>
      <c r="M60" s="83" t="s">
        <v>5279</v>
      </c>
      <c r="N60" s="83">
        <v>5</v>
      </c>
      <c r="O60" s="83" t="s">
        <v>5290</v>
      </c>
      <c r="P60" s="83">
        <v>4</v>
      </c>
      <c r="Q60" s="83" t="s">
        <v>5300</v>
      </c>
      <c r="R60" s="83">
        <v>6</v>
      </c>
      <c r="S60" s="83"/>
      <c r="T60" s="83"/>
      <c r="U60" s="83" t="s">
        <v>5314</v>
      </c>
      <c r="V60" s="83">
        <v>5</v>
      </c>
    </row>
    <row r="61" spans="1:22" ht="15">
      <c r="A61" s="83" t="s">
        <v>4422</v>
      </c>
      <c r="B61" s="83">
        <v>30</v>
      </c>
      <c r="C61" s="83" t="s">
        <v>4419</v>
      </c>
      <c r="D61" s="83">
        <v>22</v>
      </c>
      <c r="E61" s="83" t="s">
        <v>5244</v>
      </c>
      <c r="F61" s="83">
        <v>11</v>
      </c>
      <c r="G61" s="83" t="s">
        <v>5250</v>
      </c>
      <c r="H61" s="83">
        <v>29</v>
      </c>
      <c r="I61" s="83" t="s">
        <v>5260</v>
      </c>
      <c r="J61" s="83">
        <v>5</v>
      </c>
      <c r="K61" s="83" t="s">
        <v>5269</v>
      </c>
      <c r="L61" s="83">
        <v>12</v>
      </c>
      <c r="M61" s="83" t="s">
        <v>5280</v>
      </c>
      <c r="N61" s="83">
        <v>5</v>
      </c>
      <c r="O61" s="83" t="s">
        <v>5291</v>
      </c>
      <c r="P61" s="83">
        <v>4</v>
      </c>
      <c r="Q61" s="83" t="s">
        <v>5301</v>
      </c>
      <c r="R61" s="83">
        <v>6</v>
      </c>
      <c r="S61" s="83"/>
      <c r="T61" s="83"/>
      <c r="U61" s="83" t="s">
        <v>5315</v>
      </c>
      <c r="V61" s="83">
        <v>5</v>
      </c>
    </row>
    <row r="62" spans="1:22" ht="15">
      <c r="A62" s="83" t="s">
        <v>4423</v>
      </c>
      <c r="B62" s="83">
        <v>30</v>
      </c>
      <c r="C62" s="83" t="s">
        <v>5235</v>
      </c>
      <c r="D62" s="83">
        <v>22</v>
      </c>
      <c r="E62" s="83" t="s">
        <v>5245</v>
      </c>
      <c r="F62" s="83">
        <v>11</v>
      </c>
      <c r="G62" s="83" t="s">
        <v>5251</v>
      </c>
      <c r="H62" s="83">
        <v>29</v>
      </c>
      <c r="I62" s="83" t="s">
        <v>5261</v>
      </c>
      <c r="J62" s="83">
        <v>5</v>
      </c>
      <c r="K62" s="83" t="s">
        <v>5270</v>
      </c>
      <c r="L62" s="83">
        <v>12</v>
      </c>
      <c r="M62" s="83" t="s">
        <v>5281</v>
      </c>
      <c r="N62" s="83">
        <v>5</v>
      </c>
      <c r="O62" s="83" t="s">
        <v>5292</v>
      </c>
      <c r="P62" s="83">
        <v>4</v>
      </c>
      <c r="Q62" s="83" t="s">
        <v>5302</v>
      </c>
      <c r="R62" s="83">
        <v>6</v>
      </c>
      <c r="S62" s="83"/>
      <c r="T62" s="83"/>
      <c r="U62" s="83" t="s">
        <v>5316</v>
      </c>
      <c r="V62" s="83">
        <v>5</v>
      </c>
    </row>
    <row r="63" spans="1:22" ht="15">
      <c r="A63" s="83" t="s">
        <v>4424</v>
      </c>
      <c r="B63" s="83">
        <v>30</v>
      </c>
      <c r="C63" s="83" t="s">
        <v>5236</v>
      </c>
      <c r="D63" s="83">
        <v>22</v>
      </c>
      <c r="E63" s="83" t="s">
        <v>5246</v>
      </c>
      <c r="F63" s="83">
        <v>11</v>
      </c>
      <c r="G63" s="83" t="s">
        <v>5252</v>
      </c>
      <c r="H63" s="83">
        <v>29</v>
      </c>
      <c r="I63" s="83" t="s">
        <v>5262</v>
      </c>
      <c r="J63" s="83">
        <v>4</v>
      </c>
      <c r="K63" s="83" t="s">
        <v>5271</v>
      </c>
      <c r="L63" s="83">
        <v>12</v>
      </c>
      <c r="M63" s="83" t="s">
        <v>5282</v>
      </c>
      <c r="N63" s="83">
        <v>5</v>
      </c>
      <c r="O63" s="83" t="s">
        <v>5293</v>
      </c>
      <c r="P63" s="83">
        <v>4</v>
      </c>
      <c r="Q63" s="83" t="s">
        <v>5303</v>
      </c>
      <c r="R63" s="83">
        <v>6</v>
      </c>
      <c r="S63" s="83"/>
      <c r="T63" s="83"/>
      <c r="U63" s="83" t="s">
        <v>5317</v>
      </c>
      <c r="V63" s="83">
        <v>5</v>
      </c>
    </row>
    <row r="66" spans="1:22" ht="14.4" customHeight="1">
      <c r="A66" s="13" t="s">
        <v>4426</v>
      </c>
      <c r="B66" s="13" t="s">
        <v>4387</v>
      </c>
      <c r="C66" s="13" t="s">
        <v>5331</v>
      </c>
      <c r="D66" s="13" t="s">
        <v>5082</v>
      </c>
      <c r="E66" s="13" t="s">
        <v>5332</v>
      </c>
      <c r="F66" s="13" t="s">
        <v>5085</v>
      </c>
      <c r="G66" s="13" t="s">
        <v>5335</v>
      </c>
      <c r="H66" s="13" t="s">
        <v>5087</v>
      </c>
      <c r="I66" s="13" t="s">
        <v>5337</v>
      </c>
      <c r="J66" s="13" t="s">
        <v>5089</v>
      </c>
      <c r="K66" s="13" t="s">
        <v>5340</v>
      </c>
      <c r="L66" s="13" t="s">
        <v>5091</v>
      </c>
      <c r="M66" s="13" t="s">
        <v>5343</v>
      </c>
      <c r="N66" s="13" t="s">
        <v>5093</v>
      </c>
      <c r="O66" s="13" t="s">
        <v>5345</v>
      </c>
      <c r="P66" s="13" t="s">
        <v>5096</v>
      </c>
      <c r="Q66" s="13" t="s">
        <v>5347</v>
      </c>
      <c r="R66" s="13" t="s">
        <v>5098</v>
      </c>
      <c r="S66" s="13" t="s">
        <v>5350</v>
      </c>
      <c r="T66" s="13" t="s">
        <v>5100</v>
      </c>
      <c r="U66" s="13" t="s">
        <v>5352</v>
      </c>
      <c r="V66" s="13" t="s">
        <v>5101</v>
      </c>
    </row>
    <row r="67" spans="1:22" ht="15">
      <c r="A67" s="77" t="s">
        <v>551</v>
      </c>
      <c r="B67" s="77">
        <v>3</v>
      </c>
      <c r="C67" s="77" t="s">
        <v>551</v>
      </c>
      <c r="D67" s="77">
        <v>2</v>
      </c>
      <c r="E67" s="77" t="s">
        <v>474</v>
      </c>
      <c r="F67" s="77">
        <v>1</v>
      </c>
      <c r="G67" s="77" t="s">
        <v>538</v>
      </c>
      <c r="H67" s="77">
        <v>2</v>
      </c>
      <c r="I67" s="77" t="s">
        <v>554</v>
      </c>
      <c r="J67" s="77">
        <v>2</v>
      </c>
      <c r="K67" s="77"/>
      <c r="L67" s="77"/>
      <c r="M67" s="77" t="s">
        <v>582</v>
      </c>
      <c r="N67" s="77">
        <v>2</v>
      </c>
      <c r="O67" s="77" t="s">
        <v>511</v>
      </c>
      <c r="P67" s="77">
        <v>2</v>
      </c>
      <c r="Q67" s="77" t="s">
        <v>470</v>
      </c>
      <c r="R67" s="77">
        <v>2</v>
      </c>
      <c r="S67" s="77" t="s">
        <v>594</v>
      </c>
      <c r="T67" s="77">
        <v>2</v>
      </c>
      <c r="U67" s="77"/>
      <c r="V67" s="77"/>
    </row>
    <row r="68" spans="1:22" ht="15">
      <c r="A68" s="77" t="s">
        <v>572</v>
      </c>
      <c r="B68" s="77">
        <v>2</v>
      </c>
      <c r="C68" s="77" t="s">
        <v>572</v>
      </c>
      <c r="D68" s="77">
        <v>2</v>
      </c>
      <c r="E68" s="77"/>
      <c r="F68" s="77"/>
      <c r="G68" s="77" t="s">
        <v>485</v>
      </c>
      <c r="H68" s="77">
        <v>1</v>
      </c>
      <c r="I68" s="77" t="s">
        <v>569</v>
      </c>
      <c r="J68" s="77">
        <v>1</v>
      </c>
      <c r="K68" s="77"/>
      <c r="L68" s="77"/>
      <c r="M68" s="77" t="s">
        <v>580</v>
      </c>
      <c r="N68" s="77">
        <v>2</v>
      </c>
      <c r="O68" s="77" t="s">
        <v>622</v>
      </c>
      <c r="P68" s="77">
        <v>1</v>
      </c>
      <c r="Q68" s="77"/>
      <c r="R68" s="77"/>
      <c r="S68" s="77" t="s">
        <v>598</v>
      </c>
      <c r="T68" s="77">
        <v>1</v>
      </c>
      <c r="U68" s="77"/>
      <c r="V68" s="77"/>
    </row>
    <row r="69" spans="1:22" ht="15">
      <c r="A69" s="77" t="s">
        <v>511</v>
      </c>
      <c r="B69" s="77">
        <v>2</v>
      </c>
      <c r="C69" s="77" t="s">
        <v>505</v>
      </c>
      <c r="D69" s="77">
        <v>1</v>
      </c>
      <c r="E69" s="77"/>
      <c r="F69" s="77"/>
      <c r="G69" s="77" t="s">
        <v>589</v>
      </c>
      <c r="H69" s="77">
        <v>1</v>
      </c>
      <c r="I69" s="77" t="s">
        <v>544</v>
      </c>
      <c r="J69" s="77">
        <v>1</v>
      </c>
      <c r="K69" s="77"/>
      <c r="L69" s="77"/>
      <c r="M69" s="77" t="s">
        <v>483</v>
      </c>
      <c r="N69" s="77">
        <v>2</v>
      </c>
      <c r="O69" s="77" t="s">
        <v>625</v>
      </c>
      <c r="P69" s="77">
        <v>1</v>
      </c>
      <c r="Q69" s="77"/>
      <c r="R69" s="77"/>
      <c r="S69" s="77" t="s">
        <v>353</v>
      </c>
      <c r="T69" s="77">
        <v>1</v>
      </c>
      <c r="U69" s="77"/>
      <c r="V69" s="77"/>
    </row>
    <row r="70" spans="1:22" ht="15">
      <c r="A70" s="77" t="s">
        <v>582</v>
      </c>
      <c r="B70" s="77">
        <v>2</v>
      </c>
      <c r="C70" s="77" t="s">
        <v>515</v>
      </c>
      <c r="D70" s="77">
        <v>1</v>
      </c>
      <c r="E70" s="77"/>
      <c r="F70" s="77"/>
      <c r="G70" s="77" t="s">
        <v>583</v>
      </c>
      <c r="H70" s="77">
        <v>1</v>
      </c>
      <c r="I70" s="77" t="s">
        <v>5339</v>
      </c>
      <c r="J70" s="77">
        <v>1</v>
      </c>
      <c r="K70" s="77"/>
      <c r="L70" s="77"/>
      <c r="M70" s="77" t="s">
        <v>619</v>
      </c>
      <c r="N70" s="77">
        <v>1</v>
      </c>
      <c r="O70" s="77" t="s">
        <v>623</v>
      </c>
      <c r="P70" s="77">
        <v>1</v>
      </c>
      <c r="Q70" s="77"/>
      <c r="R70" s="77"/>
      <c r="S70" s="77" t="s">
        <v>564</v>
      </c>
      <c r="T70" s="77">
        <v>1</v>
      </c>
      <c r="U70" s="77"/>
      <c r="V70" s="77"/>
    </row>
    <row r="71" spans="1:22" ht="15">
      <c r="A71" s="77" t="s">
        <v>470</v>
      </c>
      <c r="B71" s="77">
        <v>2</v>
      </c>
      <c r="C71" s="77" t="s">
        <v>590</v>
      </c>
      <c r="D71" s="77">
        <v>1</v>
      </c>
      <c r="E71" s="77"/>
      <c r="F71" s="77"/>
      <c r="G71" s="77"/>
      <c r="H71" s="77"/>
      <c r="I71" s="77"/>
      <c r="J71" s="77"/>
      <c r="K71" s="77"/>
      <c r="L71" s="77"/>
      <c r="M71" s="77" t="s">
        <v>562</v>
      </c>
      <c r="N71" s="77">
        <v>1</v>
      </c>
      <c r="O71" s="77" t="s">
        <v>499</v>
      </c>
      <c r="P71" s="77">
        <v>1</v>
      </c>
      <c r="Q71" s="77"/>
      <c r="R71" s="77"/>
      <c r="S71" s="77" t="s">
        <v>563</v>
      </c>
      <c r="T71" s="77">
        <v>1</v>
      </c>
      <c r="U71" s="77"/>
      <c r="V71" s="77"/>
    </row>
    <row r="72" spans="1:22" ht="15">
      <c r="A72" s="77" t="s">
        <v>594</v>
      </c>
      <c r="B72" s="77">
        <v>2</v>
      </c>
      <c r="C72" s="77" t="s">
        <v>559</v>
      </c>
      <c r="D72" s="77">
        <v>1</v>
      </c>
      <c r="E72" s="77"/>
      <c r="F72" s="77"/>
      <c r="G72" s="77"/>
      <c r="H72" s="77"/>
      <c r="I72" s="77"/>
      <c r="J72" s="77"/>
      <c r="K72" s="77"/>
      <c r="L72" s="77"/>
      <c r="M72" s="77" t="s">
        <v>412</v>
      </c>
      <c r="N72" s="77">
        <v>1</v>
      </c>
      <c r="O72" s="77"/>
      <c r="P72" s="77"/>
      <c r="Q72" s="77"/>
      <c r="R72" s="77"/>
      <c r="S72" s="77"/>
      <c r="T72" s="77"/>
      <c r="U72" s="77"/>
      <c r="V72" s="77"/>
    </row>
    <row r="73" spans="1:22" ht="15">
      <c r="A73" s="77" t="s">
        <v>580</v>
      </c>
      <c r="B73" s="77">
        <v>2</v>
      </c>
      <c r="C73" s="77"/>
      <c r="D73" s="77"/>
      <c r="E73" s="77"/>
      <c r="F73" s="77"/>
      <c r="G73" s="77"/>
      <c r="H73" s="77"/>
      <c r="I73" s="77"/>
      <c r="J73" s="77"/>
      <c r="K73" s="77"/>
      <c r="L73" s="77"/>
      <c r="M73" s="77"/>
      <c r="N73" s="77"/>
      <c r="O73" s="77"/>
      <c r="P73" s="77"/>
      <c r="Q73" s="77"/>
      <c r="R73" s="77"/>
      <c r="S73" s="77"/>
      <c r="T73" s="77"/>
      <c r="U73" s="77"/>
      <c r="V73" s="77"/>
    </row>
    <row r="74" spans="1:22" ht="15">
      <c r="A74" s="77" t="s">
        <v>538</v>
      </c>
      <c r="B74" s="77">
        <v>2</v>
      </c>
      <c r="C74" s="77"/>
      <c r="D74" s="77"/>
      <c r="E74" s="77"/>
      <c r="F74" s="77"/>
      <c r="G74" s="77"/>
      <c r="H74" s="77"/>
      <c r="I74" s="77"/>
      <c r="J74" s="77"/>
      <c r="K74" s="77"/>
      <c r="L74" s="77"/>
      <c r="M74" s="77"/>
      <c r="N74" s="77"/>
      <c r="O74" s="77"/>
      <c r="P74" s="77"/>
      <c r="Q74" s="77"/>
      <c r="R74" s="77"/>
      <c r="S74" s="77"/>
      <c r="T74" s="77"/>
      <c r="U74" s="77"/>
      <c r="V74" s="77"/>
    </row>
    <row r="75" spans="1:22" ht="15">
      <c r="A75" s="77" t="s">
        <v>483</v>
      </c>
      <c r="B75" s="77">
        <v>2</v>
      </c>
      <c r="C75" s="77"/>
      <c r="D75" s="77"/>
      <c r="E75" s="77"/>
      <c r="F75" s="77"/>
      <c r="G75" s="77"/>
      <c r="H75" s="77"/>
      <c r="I75" s="77"/>
      <c r="J75" s="77"/>
      <c r="K75" s="77"/>
      <c r="L75" s="77"/>
      <c r="M75" s="77"/>
      <c r="N75" s="77"/>
      <c r="O75" s="77"/>
      <c r="P75" s="77"/>
      <c r="Q75" s="77"/>
      <c r="R75" s="77"/>
      <c r="S75" s="77"/>
      <c r="T75" s="77"/>
      <c r="U75" s="77"/>
      <c r="V75" s="77"/>
    </row>
    <row r="76" spans="1:22" ht="15">
      <c r="A76" s="77" t="s">
        <v>554</v>
      </c>
      <c r="B76" s="77">
        <v>2</v>
      </c>
      <c r="C76" s="77"/>
      <c r="D76" s="77"/>
      <c r="E76" s="77"/>
      <c r="F76" s="77"/>
      <c r="G76" s="77"/>
      <c r="H76" s="77"/>
      <c r="I76" s="77"/>
      <c r="J76" s="77"/>
      <c r="K76" s="77"/>
      <c r="L76" s="77"/>
      <c r="M76" s="77"/>
      <c r="N76" s="77"/>
      <c r="O76" s="77"/>
      <c r="P76" s="77"/>
      <c r="Q76" s="77"/>
      <c r="R76" s="77"/>
      <c r="S76" s="77"/>
      <c r="T76" s="77"/>
      <c r="U76" s="77"/>
      <c r="V76" s="77"/>
    </row>
    <row r="79" spans="1:22" ht="14.4" customHeight="1">
      <c r="A79" s="13" t="s">
        <v>4427</v>
      </c>
      <c r="B79" s="13" t="s">
        <v>4387</v>
      </c>
      <c r="C79" s="13" t="s">
        <v>5333</v>
      </c>
      <c r="D79" s="13" t="s">
        <v>5082</v>
      </c>
      <c r="E79" s="13" t="s">
        <v>5334</v>
      </c>
      <c r="F79" s="13" t="s">
        <v>5085</v>
      </c>
      <c r="G79" s="13" t="s">
        <v>5336</v>
      </c>
      <c r="H79" s="13" t="s">
        <v>5087</v>
      </c>
      <c r="I79" s="13" t="s">
        <v>5338</v>
      </c>
      <c r="J79" s="13" t="s">
        <v>5089</v>
      </c>
      <c r="K79" s="13" t="s">
        <v>5342</v>
      </c>
      <c r="L79" s="13" t="s">
        <v>5091</v>
      </c>
      <c r="M79" s="13" t="s">
        <v>5344</v>
      </c>
      <c r="N79" s="13" t="s">
        <v>5093</v>
      </c>
      <c r="O79" s="13" t="s">
        <v>5346</v>
      </c>
      <c r="P79" s="13" t="s">
        <v>5096</v>
      </c>
      <c r="Q79" s="13" t="s">
        <v>5349</v>
      </c>
      <c r="R79" s="13" t="s">
        <v>5098</v>
      </c>
      <c r="S79" s="13" t="s">
        <v>5351</v>
      </c>
      <c r="T79" s="13" t="s">
        <v>5100</v>
      </c>
      <c r="U79" s="13" t="s">
        <v>5353</v>
      </c>
      <c r="V79" s="13" t="s">
        <v>5101</v>
      </c>
    </row>
    <row r="80" spans="1:22" ht="15">
      <c r="A80" s="77" t="s">
        <v>488</v>
      </c>
      <c r="B80" s="77">
        <v>40</v>
      </c>
      <c r="C80" s="77" t="s">
        <v>515</v>
      </c>
      <c r="D80" s="77">
        <v>27</v>
      </c>
      <c r="E80" s="77" t="s">
        <v>488</v>
      </c>
      <c r="F80" s="77">
        <v>40</v>
      </c>
      <c r="G80" s="77" t="s">
        <v>483</v>
      </c>
      <c r="H80" s="77">
        <v>29</v>
      </c>
      <c r="I80" s="77" t="s">
        <v>517</v>
      </c>
      <c r="J80" s="77">
        <v>16</v>
      </c>
      <c r="K80" s="77" t="s">
        <v>357</v>
      </c>
      <c r="L80" s="77">
        <v>16</v>
      </c>
      <c r="M80" s="77" t="s">
        <v>365</v>
      </c>
      <c r="N80" s="77">
        <v>6</v>
      </c>
      <c r="O80" s="77" t="s">
        <v>499</v>
      </c>
      <c r="P80" s="77">
        <v>5</v>
      </c>
      <c r="Q80" s="77" t="s">
        <v>470</v>
      </c>
      <c r="R80" s="77">
        <v>8</v>
      </c>
      <c r="S80" s="77" t="s">
        <v>564</v>
      </c>
      <c r="T80" s="77">
        <v>3</v>
      </c>
      <c r="U80" s="77" t="s">
        <v>608</v>
      </c>
      <c r="V80" s="77">
        <v>5</v>
      </c>
    </row>
    <row r="81" spans="1:22" ht="15">
      <c r="A81" s="77" t="s">
        <v>515</v>
      </c>
      <c r="B81" s="77">
        <v>30</v>
      </c>
      <c r="C81" s="77" t="s">
        <v>512</v>
      </c>
      <c r="D81" s="77">
        <v>21</v>
      </c>
      <c r="E81" s="77" t="s">
        <v>489</v>
      </c>
      <c r="F81" s="77">
        <v>15</v>
      </c>
      <c r="G81" s="77" t="s">
        <v>485</v>
      </c>
      <c r="H81" s="77">
        <v>2</v>
      </c>
      <c r="I81" s="77" t="s">
        <v>555</v>
      </c>
      <c r="J81" s="77">
        <v>5</v>
      </c>
      <c r="K81" s="77" t="s">
        <v>515</v>
      </c>
      <c r="L81" s="77">
        <v>2</v>
      </c>
      <c r="M81" s="77" t="s">
        <v>366</v>
      </c>
      <c r="N81" s="77">
        <v>5</v>
      </c>
      <c r="O81" s="77" t="s">
        <v>623</v>
      </c>
      <c r="P81" s="77">
        <v>4</v>
      </c>
      <c r="Q81" s="77" t="s">
        <v>613</v>
      </c>
      <c r="R81" s="77">
        <v>1</v>
      </c>
      <c r="S81" s="77" t="s">
        <v>592</v>
      </c>
      <c r="T81" s="77">
        <v>2</v>
      </c>
      <c r="U81" s="77" t="s">
        <v>607</v>
      </c>
      <c r="V81" s="77">
        <v>5</v>
      </c>
    </row>
    <row r="82" spans="1:22" ht="15">
      <c r="A82" s="77" t="s">
        <v>483</v>
      </c>
      <c r="B82" s="77">
        <v>30</v>
      </c>
      <c r="C82" s="77" t="s">
        <v>527</v>
      </c>
      <c r="D82" s="77">
        <v>18</v>
      </c>
      <c r="E82" s="77" t="s">
        <v>432</v>
      </c>
      <c r="F82" s="77">
        <v>13</v>
      </c>
      <c r="G82" s="77" t="s">
        <v>512</v>
      </c>
      <c r="H82" s="77">
        <v>1</v>
      </c>
      <c r="I82" s="77" t="s">
        <v>544</v>
      </c>
      <c r="J82" s="77">
        <v>4</v>
      </c>
      <c r="K82" s="77" t="s">
        <v>506</v>
      </c>
      <c r="L82" s="77">
        <v>1</v>
      </c>
      <c r="M82" s="77" t="s">
        <v>527</v>
      </c>
      <c r="N82" s="77">
        <v>5</v>
      </c>
      <c r="O82" s="77" t="s">
        <v>5348</v>
      </c>
      <c r="P82" s="77">
        <v>3</v>
      </c>
      <c r="Q82" s="77" t="s">
        <v>612</v>
      </c>
      <c r="R82" s="77">
        <v>1</v>
      </c>
      <c r="S82" s="77" t="s">
        <v>591</v>
      </c>
      <c r="T82" s="77">
        <v>2</v>
      </c>
      <c r="U82" s="77" t="s">
        <v>606</v>
      </c>
      <c r="V82" s="77">
        <v>5</v>
      </c>
    </row>
    <row r="83" spans="1:22" ht="15">
      <c r="A83" s="77" t="s">
        <v>527</v>
      </c>
      <c r="B83" s="77">
        <v>25</v>
      </c>
      <c r="C83" s="77" t="s">
        <v>544</v>
      </c>
      <c r="D83" s="77">
        <v>14</v>
      </c>
      <c r="E83" s="77" t="s">
        <v>491</v>
      </c>
      <c r="F83" s="77">
        <v>10</v>
      </c>
      <c r="G83" s="77"/>
      <c r="H83" s="77"/>
      <c r="I83" s="77" t="s">
        <v>571</v>
      </c>
      <c r="J83" s="77">
        <v>3</v>
      </c>
      <c r="K83" s="77" t="s">
        <v>544</v>
      </c>
      <c r="L83" s="77">
        <v>1</v>
      </c>
      <c r="M83" s="77" t="s">
        <v>544</v>
      </c>
      <c r="N83" s="77">
        <v>1</v>
      </c>
      <c r="O83" s="77" t="s">
        <v>511</v>
      </c>
      <c r="P83" s="77">
        <v>2</v>
      </c>
      <c r="Q83" s="77" t="s">
        <v>611</v>
      </c>
      <c r="R83" s="77">
        <v>1</v>
      </c>
      <c r="S83" s="77" t="s">
        <v>597</v>
      </c>
      <c r="T83" s="77">
        <v>1</v>
      </c>
      <c r="U83" s="77" t="s">
        <v>605</v>
      </c>
      <c r="V83" s="77">
        <v>5</v>
      </c>
    </row>
    <row r="84" spans="1:22" ht="15">
      <c r="A84" s="77" t="s">
        <v>512</v>
      </c>
      <c r="B84" s="77">
        <v>24</v>
      </c>
      <c r="C84" s="77" t="s">
        <v>551</v>
      </c>
      <c r="D84" s="77">
        <v>8</v>
      </c>
      <c r="E84" s="77" t="s">
        <v>535</v>
      </c>
      <c r="F84" s="77">
        <v>6</v>
      </c>
      <c r="G84" s="77"/>
      <c r="H84" s="77"/>
      <c r="I84" s="77" t="s">
        <v>335</v>
      </c>
      <c r="J84" s="77">
        <v>3</v>
      </c>
      <c r="K84" s="77" t="s">
        <v>527</v>
      </c>
      <c r="L84" s="77">
        <v>1</v>
      </c>
      <c r="M84" s="77" t="s">
        <v>555</v>
      </c>
      <c r="N84" s="77">
        <v>1</v>
      </c>
      <c r="O84" s="77" t="s">
        <v>621</v>
      </c>
      <c r="P84" s="77">
        <v>1</v>
      </c>
      <c r="Q84" s="77" t="s">
        <v>578</v>
      </c>
      <c r="R84" s="77">
        <v>1</v>
      </c>
      <c r="S84" s="77" t="s">
        <v>596</v>
      </c>
      <c r="T84" s="77">
        <v>1</v>
      </c>
      <c r="U84" s="77" t="s">
        <v>468</v>
      </c>
      <c r="V84" s="77">
        <v>4</v>
      </c>
    </row>
    <row r="85" spans="1:22" ht="15">
      <c r="A85" s="77" t="s">
        <v>544</v>
      </c>
      <c r="B85" s="77">
        <v>20</v>
      </c>
      <c r="C85" s="77" t="s">
        <v>502</v>
      </c>
      <c r="D85" s="77">
        <v>6</v>
      </c>
      <c r="E85" s="77" t="s">
        <v>490</v>
      </c>
      <c r="F85" s="77">
        <v>5</v>
      </c>
      <c r="G85" s="77"/>
      <c r="H85" s="77"/>
      <c r="I85" s="77" t="s">
        <v>425</v>
      </c>
      <c r="J85" s="77">
        <v>2</v>
      </c>
      <c r="K85" s="77"/>
      <c r="L85" s="77"/>
      <c r="M85" s="77" t="s">
        <v>580</v>
      </c>
      <c r="N85" s="77">
        <v>1</v>
      </c>
      <c r="O85" s="77" t="s">
        <v>624</v>
      </c>
      <c r="P85" s="77">
        <v>1</v>
      </c>
      <c r="Q85" s="77"/>
      <c r="R85" s="77"/>
      <c r="S85" s="77" t="s">
        <v>595</v>
      </c>
      <c r="T85" s="77">
        <v>1</v>
      </c>
      <c r="U85" s="77" t="s">
        <v>604</v>
      </c>
      <c r="V85" s="77">
        <v>4</v>
      </c>
    </row>
    <row r="86" spans="1:22" ht="15">
      <c r="A86" s="77" t="s">
        <v>517</v>
      </c>
      <c r="B86" s="77">
        <v>18</v>
      </c>
      <c r="C86" s="77" t="s">
        <v>504</v>
      </c>
      <c r="D86" s="77">
        <v>3</v>
      </c>
      <c r="E86" s="77" t="s">
        <v>430</v>
      </c>
      <c r="F86" s="77">
        <v>3</v>
      </c>
      <c r="G86" s="77"/>
      <c r="H86" s="77"/>
      <c r="I86" s="77" t="s">
        <v>5341</v>
      </c>
      <c r="J86" s="77">
        <v>2</v>
      </c>
      <c r="K86" s="77"/>
      <c r="L86" s="77"/>
      <c r="M86" s="77" t="s">
        <v>581</v>
      </c>
      <c r="N86" s="77">
        <v>1</v>
      </c>
      <c r="O86" s="77"/>
      <c r="P86" s="77"/>
      <c r="Q86" s="77"/>
      <c r="R86" s="77"/>
      <c r="S86" s="77" t="s">
        <v>593</v>
      </c>
      <c r="T86" s="77">
        <v>1</v>
      </c>
      <c r="U86" s="77"/>
      <c r="V86" s="77"/>
    </row>
    <row r="87" spans="1:22" ht="15">
      <c r="A87" s="77" t="s">
        <v>357</v>
      </c>
      <c r="B87" s="77">
        <v>16</v>
      </c>
      <c r="C87" s="77" t="s">
        <v>505</v>
      </c>
      <c r="D87" s="77">
        <v>3</v>
      </c>
      <c r="E87" s="77" t="s">
        <v>431</v>
      </c>
      <c r="F87" s="77">
        <v>3</v>
      </c>
      <c r="G87" s="77"/>
      <c r="H87" s="77"/>
      <c r="I87" s="77" t="s">
        <v>269</v>
      </c>
      <c r="J87" s="77">
        <v>2</v>
      </c>
      <c r="K87" s="77"/>
      <c r="L87" s="77"/>
      <c r="M87" s="77" t="s">
        <v>562</v>
      </c>
      <c r="N87" s="77">
        <v>1</v>
      </c>
      <c r="O87" s="77"/>
      <c r="P87" s="77"/>
      <c r="Q87" s="77"/>
      <c r="R87" s="77"/>
      <c r="S87" s="77"/>
      <c r="T87" s="77"/>
      <c r="U87" s="77"/>
      <c r="V87" s="77"/>
    </row>
    <row r="88" spans="1:22" ht="15">
      <c r="A88" s="77" t="s">
        <v>489</v>
      </c>
      <c r="B88" s="77">
        <v>15</v>
      </c>
      <c r="C88" s="77" t="s">
        <v>507</v>
      </c>
      <c r="D88" s="77">
        <v>1</v>
      </c>
      <c r="E88" s="77" t="s">
        <v>365</v>
      </c>
      <c r="F88" s="77">
        <v>1</v>
      </c>
      <c r="G88" s="77"/>
      <c r="H88" s="77"/>
      <c r="I88" s="77" t="s">
        <v>395</v>
      </c>
      <c r="J88" s="77">
        <v>1</v>
      </c>
      <c r="K88" s="77"/>
      <c r="L88" s="77"/>
      <c r="M88" s="77" t="s">
        <v>506</v>
      </c>
      <c r="N88" s="77">
        <v>1</v>
      </c>
      <c r="O88" s="77"/>
      <c r="P88" s="77"/>
      <c r="Q88" s="77"/>
      <c r="R88" s="77"/>
      <c r="S88" s="77"/>
      <c r="T88" s="77"/>
      <c r="U88" s="77"/>
      <c r="V88" s="77"/>
    </row>
    <row r="89" spans="1:22" ht="15">
      <c r="A89" s="77" t="s">
        <v>432</v>
      </c>
      <c r="B89" s="77">
        <v>13</v>
      </c>
      <c r="C89" s="77" t="s">
        <v>572</v>
      </c>
      <c r="D89" s="77">
        <v>1</v>
      </c>
      <c r="E89" s="77" t="s">
        <v>366</v>
      </c>
      <c r="F89" s="77">
        <v>1</v>
      </c>
      <c r="G89" s="77"/>
      <c r="H89" s="77"/>
      <c r="I89" s="77" t="s">
        <v>568</v>
      </c>
      <c r="J89" s="77">
        <v>1</v>
      </c>
      <c r="K89" s="77"/>
      <c r="L89" s="77"/>
      <c r="M89" s="77" t="s">
        <v>412</v>
      </c>
      <c r="N89" s="77">
        <v>1</v>
      </c>
      <c r="O89" s="77"/>
      <c r="P89" s="77"/>
      <c r="Q89" s="77"/>
      <c r="R89" s="77"/>
      <c r="S89" s="77"/>
      <c r="T89" s="77"/>
      <c r="U89" s="77"/>
      <c r="V89" s="77"/>
    </row>
    <row r="92" spans="1:22" ht="14.4" customHeight="1">
      <c r="A92" s="13" t="s">
        <v>4430</v>
      </c>
      <c r="B92" s="13" t="s">
        <v>4387</v>
      </c>
      <c r="C92" s="13" t="s">
        <v>5389</v>
      </c>
      <c r="D92" s="13" t="s">
        <v>5082</v>
      </c>
      <c r="E92" s="13" t="s">
        <v>5390</v>
      </c>
      <c r="F92" s="13" t="s">
        <v>5085</v>
      </c>
      <c r="G92" s="13" t="s">
        <v>5391</v>
      </c>
      <c r="H92" s="13" t="s">
        <v>5087</v>
      </c>
      <c r="I92" s="13" t="s">
        <v>5392</v>
      </c>
      <c r="J92" s="13" t="s">
        <v>5089</v>
      </c>
      <c r="K92" s="13" t="s">
        <v>5393</v>
      </c>
      <c r="L92" s="13" t="s">
        <v>5091</v>
      </c>
      <c r="M92" s="13" t="s">
        <v>5394</v>
      </c>
      <c r="N92" s="13" t="s">
        <v>5093</v>
      </c>
      <c r="O92" s="13" t="s">
        <v>5395</v>
      </c>
      <c r="P92" s="13" t="s">
        <v>5096</v>
      </c>
      <c r="Q92" s="13" t="s">
        <v>5396</v>
      </c>
      <c r="R92" s="13" t="s">
        <v>5098</v>
      </c>
      <c r="S92" s="13" t="s">
        <v>5397</v>
      </c>
      <c r="T92" s="13" t="s">
        <v>5100</v>
      </c>
      <c r="U92" s="13" t="s">
        <v>5398</v>
      </c>
      <c r="V92" s="13" t="s">
        <v>5101</v>
      </c>
    </row>
    <row r="93" spans="1:22" ht="15">
      <c r="A93" s="77" t="s">
        <v>224</v>
      </c>
      <c r="B93" s="77">
        <v>1029550</v>
      </c>
      <c r="C93" s="77" t="s">
        <v>268</v>
      </c>
      <c r="D93" s="77">
        <v>123654</v>
      </c>
      <c r="E93" s="77" t="s">
        <v>448</v>
      </c>
      <c r="F93" s="77">
        <v>77506</v>
      </c>
      <c r="G93" s="77" t="s">
        <v>538</v>
      </c>
      <c r="H93" s="77">
        <v>156843</v>
      </c>
      <c r="I93" s="77" t="s">
        <v>333</v>
      </c>
      <c r="J93" s="77">
        <v>106162</v>
      </c>
      <c r="K93" s="77" t="s">
        <v>235</v>
      </c>
      <c r="L93" s="77">
        <v>107939</v>
      </c>
      <c r="M93" s="77" t="s">
        <v>346</v>
      </c>
      <c r="N93" s="77">
        <v>576505</v>
      </c>
      <c r="O93" s="77" t="s">
        <v>499</v>
      </c>
      <c r="P93" s="77">
        <v>57215</v>
      </c>
      <c r="Q93" s="77" t="s">
        <v>314</v>
      </c>
      <c r="R93" s="77">
        <v>150688</v>
      </c>
      <c r="S93" s="77" t="s">
        <v>564</v>
      </c>
      <c r="T93" s="77">
        <v>67421</v>
      </c>
      <c r="U93" s="77" t="s">
        <v>607</v>
      </c>
      <c r="V93" s="77">
        <v>16497</v>
      </c>
    </row>
    <row r="94" spans="1:22" ht="15">
      <c r="A94" s="77" t="s">
        <v>223</v>
      </c>
      <c r="B94" s="77">
        <v>644189</v>
      </c>
      <c r="C94" s="77" t="s">
        <v>286</v>
      </c>
      <c r="D94" s="77">
        <v>75485</v>
      </c>
      <c r="E94" s="77" t="s">
        <v>244</v>
      </c>
      <c r="F94" s="77">
        <v>67827</v>
      </c>
      <c r="G94" s="77" t="s">
        <v>379</v>
      </c>
      <c r="H94" s="77">
        <v>87669</v>
      </c>
      <c r="I94" s="77" t="s">
        <v>305</v>
      </c>
      <c r="J94" s="77">
        <v>72498</v>
      </c>
      <c r="K94" s="77" t="s">
        <v>287</v>
      </c>
      <c r="L94" s="77">
        <v>104238</v>
      </c>
      <c r="M94" s="77" t="s">
        <v>561</v>
      </c>
      <c r="N94" s="77">
        <v>14925</v>
      </c>
      <c r="O94" s="77" t="s">
        <v>625</v>
      </c>
      <c r="P94" s="77">
        <v>24832</v>
      </c>
      <c r="Q94" s="77" t="s">
        <v>470</v>
      </c>
      <c r="R94" s="77">
        <v>138700</v>
      </c>
      <c r="S94" s="77" t="s">
        <v>591</v>
      </c>
      <c r="T94" s="77">
        <v>11868</v>
      </c>
      <c r="U94" s="77" t="s">
        <v>467</v>
      </c>
      <c r="V94" s="77">
        <v>14352</v>
      </c>
    </row>
    <row r="95" spans="1:22" ht="15">
      <c r="A95" s="77" t="s">
        <v>346</v>
      </c>
      <c r="B95" s="77">
        <v>576505</v>
      </c>
      <c r="C95" s="77" t="s">
        <v>331</v>
      </c>
      <c r="D95" s="77">
        <v>60576</v>
      </c>
      <c r="E95" s="77" t="s">
        <v>535</v>
      </c>
      <c r="F95" s="77">
        <v>57999</v>
      </c>
      <c r="G95" s="77" t="s">
        <v>378</v>
      </c>
      <c r="H95" s="77">
        <v>83704</v>
      </c>
      <c r="I95" s="77" t="s">
        <v>281</v>
      </c>
      <c r="J95" s="77">
        <v>57327</v>
      </c>
      <c r="K95" s="77" t="s">
        <v>257</v>
      </c>
      <c r="L95" s="77">
        <v>88995</v>
      </c>
      <c r="M95" s="77" t="s">
        <v>496</v>
      </c>
      <c r="N95" s="77">
        <v>13063</v>
      </c>
      <c r="O95" s="77" t="s">
        <v>466</v>
      </c>
      <c r="P95" s="77">
        <v>24710</v>
      </c>
      <c r="Q95" s="77" t="s">
        <v>282</v>
      </c>
      <c r="R95" s="77">
        <v>58702</v>
      </c>
      <c r="S95" s="77" t="s">
        <v>595</v>
      </c>
      <c r="T95" s="77">
        <v>10553</v>
      </c>
      <c r="U95" s="77" t="s">
        <v>463</v>
      </c>
      <c r="V95" s="77">
        <v>7869</v>
      </c>
    </row>
    <row r="96" spans="1:22" ht="15">
      <c r="A96" s="77" t="s">
        <v>498</v>
      </c>
      <c r="B96" s="77">
        <v>345482</v>
      </c>
      <c r="C96" s="77" t="s">
        <v>323</v>
      </c>
      <c r="D96" s="77">
        <v>57445</v>
      </c>
      <c r="E96" s="77" t="s">
        <v>427</v>
      </c>
      <c r="F96" s="77">
        <v>57568</v>
      </c>
      <c r="G96" s="77" t="s">
        <v>382</v>
      </c>
      <c r="H96" s="77">
        <v>61370</v>
      </c>
      <c r="I96" s="77" t="s">
        <v>554</v>
      </c>
      <c r="J96" s="77">
        <v>35429</v>
      </c>
      <c r="K96" s="77" t="s">
        <v>300</v>
      </c>
      <c r="L96" s="77">
        <v>73290</v>
      </c>
      <c r="M96" s="77" t="s">
        <v>412</v>
      </c>
      <c r="N96" s="77">
        <v>12797</v>
      </c>
      <c r="O96" s="77" t="s">
        <v>519</v>
      </c>
      <c r="P96" s="77">
        <v>24701</v>
      </c>
      <c r="Q96" s="77" t="s">
        <v>277</v>
      </c>
      <c r="R96" s="77">
        <v>51190</v>
      </c>
      <c r="S96" s="77" t="s">
        <v>596</v>
      </c>
      <c r="T96" s="77">
        <v>7814</v>
      </c>
      <c r="U96" s="77" t="s">
        <v>604</v>
      </c>
      <c r="V96" s="77">
        <v>4167</v>
      </c>
    </row>
    <row r="97" spans="1:22" ht="15">
      <c r="A97" s="77" t="s">
        <v>543</v>
      </c>
      <c r="B97" s="77">
        <v>286110</v>
      </c>
      <c r="C97" s="77" t="s">
        <v>309</v>
      </c>
      <c r="D97" s="77">
        <v>56153</v>
      </c>
      <c r="E97" s="77" t="s">
        <v>493</v>
      </c>
      <c r="F97" s="77">
        <v>48630</v>
      </c>
      <c r="G97" s="77" t="s">
        <v>421</v>
      </c>
      <c r="H97" s="77">
        <v>49635</v>
      </c>
      <c r="I97" s="77" t="s">
        <v>395</v>
      </c>
      <c r="J97" s="77">
        <v>28945</v>
      </c>
      <c r="K97" s="77" t="s">
        <v>358</v>
      </c>
      <c r="L97" s="77">
        <v>65944</v>
      </c>
      <c r="M97" s="77" t="s">
        <v>581</v>
      </c>
      <c r="N97" s="77">
        <v>7634</v>
      </c>
      <c r="O97" s="77" t="s">
        <v>622</v>
      </c>
      <c r="P97" s="77">
        <v>15514</v>
      </c>
      <c r="Q97" s="77" t="s">
        <v>278</v>
      </c>
      <c r="R97" s="77">
        <v>36008</v>
      </c>
      <c r="S97" s="77" t="s">
        <v>354</v>
      </c>
      <c r="T97" s="77">
        <v>6971</v>
      </c>
      <c r="U97" s="77" t="s">
        <v>606</v>
      </c>
      <c r="V97" s="77">
        <v>2509</v>
      </c>
    </row>
    <row r="98" spans="1:22" ht="15">
      <c r="A98" s="77" t="s">
        <v>206</v>
      </c>
      <c r="B98" s="77">
        <v>195608</v>
      </c>
      <c r="C98" s="77" t="s">
        <v>327</v>
      </c>
      <c r="D98" s="77">
        <v>48594</v>
      </c>
      <c r="E98" s="77" t="s">
        <v>369</v>
      </c>
      <c r="F98" s="77">
        <v>48018</v>
      </c>
      <c r="G98" s="77" t="s">
        <v>422</v>
      </c>
      <c r="H98" s="77">
        <v>43996</v>
      </c>
      <c r="I98" s="77" t="s">
        <v>230</v>
      </c>
      <c r="J98" s="77">
        <v>22566</v>
      </c>
      <c r="K98" s="77" t="s">
        <v>239</v>
      </c>
      <c r="L98" s="77">
        <v>48683</v>
      </c>
      <c r="M98" s="77" t="s">
        <v>580</v>
      </c>
      <c r="N98" s="77">
        <v>7606</v>
      </c>
      <c r="O98" s="77" t="s">
        <v>482</v>
      </c>
      <c r="P98" s="77">
        <v>13130</v>
      </c>
      <c r="Q98" s="77" t="s">
        <v>334</v>
      </c>
      <c r="R98" s="77">
        <v>20549</v>
      </c>
      <c r="S98" s="77" t="s">
        <v>348</v>
      </c>
      <c r="T98" s="77">
        <v>6354</v>
      </c>
      <c r="U98" s="77" t="s">
        <v>605</v>
      </c>
      <c r="V98" s="77">
        <v>2015</v>
      </c>
    </row>
    <row r="99" spans="1:22" ht="15">
      <c r="A99" s="77" t="s">
        <v>225</v>
      </c>
      <c r="B99" s="77">
        <v>162573</v>
      </c>
      <c r="C99" s="77" t="s">
        <v>201</v>
      </c>
      <c r="D99" s="77">
        <v>39545</v>
      </c>
      <c r="E99" s="77" t="s">
        <v>359</v>
      </c>
      <c r="F99" s="77">
        <v>42140</v>
      </c>
      <c r="G99" s="77" t="s">
        <v>394</v>
      </c>
      <c r="H99" s="77">
        <v>43875</v>
      </c>
      <c r="I99" s="77" t="s">
        <v>517</v>
      </c>
      <c r="J99" s="77">
        <v>16874</v>
      </c>
      <c r="K99" s="77" t="s">
        <v>237</v>
      </c>
      <c r="L99" s="77">
        <v>46347</v>
      </c>
      <c r="M99" s="77" t="s">
        <v>365</v>
      </c>
      <c r="N99" s="77">
        <v>7291</v>
      </c>
      <c r="O99" s="77" t="s">
        <v>514</v>
      </c>
      <c r="P99" s="77">
        <v>9418</v>
      </c>
      <c r="Q99" s="77" t="s">
        <v>276</v>
      </c>
      <c r="R99" s="77">
        <v>17348</v>
      </c>
      <c r="S99" s="77" t="s">
        <v>594</v>
      </c>
      <c r="T99" s="77">
        <v>5243</v>
      </c>
      <c r="U99" s="77" t="s">
        <v>456</v>
      </c>
      <c r="V99" s="77">
        <v>1012</v>
      </c>
    </row>
    <row r="100" spans="1:22" ht="15">
      <c r="A100" s="77" t="s">
        <v>538</v>
      </c>
      <c r="B100" s="77">
        <v>156843</v>
      </c>
      <c r="C100" s="77" t="s">
        <v>504</v>
      </c>
      <c r="D100" s="77">
        <v>38939</v>
      </c>
      <c r="E100" s="77" t="s">
        <v>259</v>
      </c>
      <c r="F100" s="77">
        <v>19022</v>
      </c>
      <c r="G100" s="77" t="s">
        <v>444</v>
      </c>
      <c r="H100" s="77">
        <v>42059</v>
      </c>
      <c r="I100" s="77" t="s">
        <v>253</v>
      </c>
      <c r="J100" s="77">
        <v>14435</v>
      </c>
      <c r="K100" s="77" t="s">
        <v>233</v>
      </c>
      <c r="L100" s="77">
        <v>44632</v>
      </c>
      <c r="M100" s="77" t="s">
        <v>475</v>
      </c>
      <c r="N100" s="77">
        <v>6131</v>
      </c>
      <c r="O100" s="77" t="s">
        <v>624</v>
      </c>
      <c r="P100" s="77">
        <v>8211</v>
      </c>
      <c r="Q100" s="77" t="s">
        <v>613</v>
      </c>
      <c r="R100" s="77">
        <v>16998</v>
      </c>
      <c r="S100" s="77" t="s">
        <v>592</v>
      </c>
      <c r="T100" s="77">
        <v>3415</v>
      </c>
      <c r="U100" s="77" t="s">
        <v>457</v>
      </c>
      <c r="V100" s="77">
        <v>969</v>
      </c>
    </row>
    <row r="101" spans="1:22" ht="15">
      <c r="A101" s="77" t="s">
        <v>314</v>
      </c>
      <c r="B101" s="77">
        <v>150688</v>
      </c>
      <c r="C101" s="77" t="s">
        <v>308</v>
      </c>
      <c r="D101" s="77">
        <v>37577</v>
      </c>
      <c r="E101" s="77" t="s">
        <v>489</v>
      </c>
      <c r="F101" s="77">
        <v>18224</v>
      </c>
      <c r="G101" s="77" t="s">
        <v>589</v>
      </c>
      <c r="H101" s="77">
        <v>29725</v>
      </c>
      <c r="I101" s="77" t="s">
        <v>335</v>
      </c>
      <c r="J101" s="77">
        <v>11009</v>
      </c>
      <c r="K101" s="77" t="s">
        <v>234</v>
      </c>
      <c r="L101" s="77">
        <v>41679</v>
      </c>
      <c r="M101" s="77" t="s">
        <v>195</v>
      </c>
      <c r="N101" s="77">
        <v>4154</v>
      </c>
      <c r="O101" s="77" t="s">
        <v>623</v>
      </c>
      <c r="P101" s="77">
        <v>4033</v>
      </c>
      <c r="Q101" s="77" t="s">
        <v>611</v>
      </c>
      <c r="R101" s="77">
        <v>8686</v>
      </c>
      <c r="S101" s="77" t="s">
        <v>593</v>
      </c>
      <c r="T101" s="77">
        <v>2501</v>
      </c>
      <c r="U101" s="77" t="s">
        <v>468</v>
      </c>
      <c r="V101" s="77">
        <v>566</v>
      </c>
    </row>
    <row r="102" spans="1:22" ht="15">
      <c r="A102" s="77" t="s">
        <v>470</v>
      </c>
      <c r="B102" s="77">
        <v>138700</v>
      </c>
      <c r="C102" s="77" t="s">
        <v>513</v>
      </c>
      <c r="D102" s="77">
        <v>36566</v>
      </c>
      <c r="E102" s="77" t="s">
        <v>367</v>
      </c>
      <c r="F102" s="77">
        <v>16957</v>
      </c>
      <c r="G102" s="77" t="s">
        <v>381</v>
      </c>
      <c r="H102" s="77">
        <v>28650</v>
      </c>
      <c r="I102" s="77" t="s">
        <v>351</v>
      </c>
      <c r="J102" s="77">
        <v>9102</v>
      </c>
      <c r="K102" s="77" t="s">
        <v>506</v>
      </c>
      <c r="L102" s="77">
        <v>36394</v>
      </c>
      <c r="M102" s="77" t="s">
        <v>562</v>
      </c>
      <c r="N102" s="77">
        <v>2834</v>
      </c>
      <c r="O102" s="77" t="s">
        <v>500</v>
      </c>
      <c r="P102" s="77">
        <v>3717</v>
      </c>
      <c r="Q102" s="77" t="s">
        <v>578</v>
      </c>
      <c r="R102" s="77">
        <v>5051</v>
      </c>
      <c r="S102" s="77" t="s">
        <v>435</v>
      </c>
      <c r="T102" s="77">
        <v>2160</v>
      </c>
      <c r="U102" s="77" t="s">
        <v>608</v>
      </c>
      <c r="V102" s="77">
        <v>344</v>
      </c>
    </row>
  </sheetData>
  <hyperlinks>
    <hyperlink ref="A2" r:id="rId1" display="https://www.nau.ch/politik/bundeshaus/coronavirus-eth-bag-korrigieren-r-wert-von-096-auf-110-65905197"/>
    <hyperlink ref="A3" r:id="rId2" display="https://www.nau.ch/politik/bundeshaus/svp-kritisiert-intensivbetten-abbau-pfleger-wehren-sich-65907926"/>
    <hyperlink ref="A4" r:id="rId3" display="https://www.srf.ch/news/schweiz/coronatests-im-bundeshaus-jedes-dritte-ratsmitglied-liess-den-spucktest-aus"/>
    <hyperlink ref="A5" r:id="rId4" display="https://wemakeit.com/projects/frauensession-im-bundeshaus?locale=de"/>
    <hyperlink ref="A6" r:id="rId5" display="https://www.nau.ch/politik/bundeshaus/das-steckt-dahinter-r-wert-erneut-nach-unten-korrigiert-65903760"/>
    <hyperlink ref="A7" r:id="rId6" display="https://www.nau.ch/politik/bundeshaus/stellen-beizen-stuhle-bald-bis-auf-die-strasse-65906597?utm_medium=264&amp;utm_source=usr"/>
    <hyperlink ref="A8" r:id="rId7" display="https://www.nau.ch/politik/bundeshaus/gdk-prasident-kaum-risiko-bei-offnung-von-restaurant-terrassen-65904784"/>
    <hyperlink ref="A9" r:id="rId8" display="http://nau.ch/"/>
    <hyperlink ref="A10" r:id="rId9" display="https://www.nau.ch/politik/bundeshaus/coronavirus-ueli-maurer-fuhlt-sich-in-einer-sekte-65896757"/>
    <hyperlink ref="A11" r:id="rId10" display="https://ift.tt/3tf2DQS"/>
    <hyperlink ref="C2" r:id="rId11" display="https://www.nau.ch/politik/bundeshaus/coronavirus-eth-bag-korrigieren-r-wert-von-096-auf-110-65905197"/>
    <hyperlink ref="C3" r:id="rId12" display="https://www.nau.ch/politik/bundeshaus/svp-kritisiert-intensivbetten-abbau-pfleger-wehren-sich-65907926"/>
    <hyperlink ref="C4" r:id="rId13" display="https://twitter.com/i/web/status/1381222084853047307"/>
    <hyperlink ref="C5" r:id="rId14" display="https://twitter.com/i/web/status/1381609629667500035"/>
    <hyperlink ref="C6" r:id="rId15" display="https://twitter.com/i/web/status/1383141785065697284"/>
    <hyperlink ref="C7" r:id="rId16" display="https://twitter.com/i/web/status/1381985971357507587"/>
    <hyperlink ref="C8" r:id="rId17" display="https://twitter.com/i/web/status/1381664159272726532"/>
    <hyperlink ref="C9" r:id="rId18" display="https://www.nau.ch/politik/bundeshaus/das-steckt-dahinter-r-wert-erneut-nach-unten-korrigiert-65903760"/>
    <hyperlink ref="C10" r:id="rId19" display="https://twitter.com/i/web/status/1382616456366583808"/>
    <hyperlink ref="C11" r:id="rId20" display="https://twitter.com/i/web/status/1382535380424097793"/>
    <hyperlink ref="E2" r:id="rId21" display="https://wemakeit.com/projects/frauensession-im-bundeshaus?locale=de"/>
    <hyperlink ref="E3" r:id="rId22" display="https://twitter.com/diefeministen/status/1381916793585995776"/>
    <hyperlink ref="E4" r:id="rId23" display="https://twitter.com/i/web/status/1380453120455639040"/>
    <hyperlink ref="E5" r:id="rId24" display="https://twitter.com/i/web/status/1380851949151657989"/>
    <hyperlink ref="E6" r:id="rId25" display="https://twitter.com/i/web/status/1383047147877195776"/>
    <hyperlink ref="E7" r:id="rId26" display="https://twitter.com/i/web/status/1381972938421792772"/>
    <hyperlink ref="E8" r:id="rId27" display="https://twitter.com/i/web/status/1381489934310211584"/>
    <hyperlink ref="E9" r:id="rId28" display="https://twitter.com/i/web/status/1382212577585987586"/>
    <hyperlink ref="E10" r:id="rId29" display="https://twitter.com/i/web/status/1382581818197741568"/>
    <hyperlink ref="E11" r:id="rId30" display="https://twitter.com/i/web/status/1382585993895817219"/>
    <hyperlink ref="G2" r:id="rId31" display="https://twitter.com/i/web/status/1383031300362096643"/>
    <hyperlink ref="G3" r:id="rId32" display="http://dlvr.it/RxHy5G"/>
    <hyperlink ref="G4" r:id="rId33" display="http://dlvr.it/RxHy7x"/>
    <hyperlink ref="G5" r:id="rId34" display="http://dlvr.it/RxHy89"/>
    <hyperlink ref="G6" r:id="rId35" display="http://dlvr.it/RxJ5Vq"/>
    <hyperlink ref="G7" r:id="rId36" display="http://dlvr.it/RxJRXZ"/>
    <hyperlink ref="G8" r:id="rId37" display="http://dlvr.it/RxKFY1"/>
    <hyperlink ref="G9" r:id="rId38" display="http://dlvr.it/RxKS21"/>
    <hyperlink ref="G10" r:id="rId39" display="http://dlvr.it/RxKS3c"/>
    <hyperlink ref="G11" r:id="rId40" display="http://dlvr.it/RxKfwF"/>
    <hyperlink ref="I2" r:id="rId41" display="https://www.nau.ch/politik/bundeshaus/stellen-beizen-stuhle-bald-bis-auf-die-strasse-65906597?utm_medium=264&amp;utm_source=usr"/>
    <hyperlink ref="I3" r:id="rId42" display="https://www.nau.ch/politik/bundeshaus/gdk-prasident-kaum-risiko-bei-offnung-von-restaurant-terrassen-65904784"/>
    <hyperlink ref="I4" r:id="rId43" display="https://twitter.com/i/web/status/1380460135676575747"/>
    <hyperlink ref="I5" r:id="rId44" display="https://twitter.com/i/web/status/1380568512368930821"/>
    <hyperlink ref="I6" r:id="rId45" display="https://twitter.com/i/web/status/1380785213568118784"/>
    <hyperlink ref="I7" r:id="rId46" display="https://twitter.com/i/web/status/1380835240596414464"/>
    <hyperlink ref="I8" r:id="rId47" display="https://twitter.com/i/web/status/1381216134687416323"/>
    <hyperlink ref="I9" r:id="rId48" display="https://twitter.com/i/web/status/1381295769634885632"/>
    <hyperlink ref="I10" r:id="rId49" display="https://twitter.com/i/web/status/1381599717415616514"/>
    <hyperlink ref="I11" r:id="rId50" display="https://twitter.com/i/web/status/1381625303840215041"/>
    <hyperlink ref="K2" r:id="rId51" display="https://twitter.com/i/web/status/1381995438488829961"/>
    <hyperlink ref="K3" r:id="rId52" display="https://twitter.com/i/web/status/1381688104055152641"/>
    <hyperlink ref="K4" r:id="rId53" display="https://twitter.com/i/web/status/1381235782405525507"/>
    <hyperlink ref="K5" r:id="rId54" display="https://www.nau.ch/politik/bundeshaus/coronavirus-eth-bag-korrigieren-r-wert-von-096-auf-110-65905197"/>
    <hyperlink ref="M2" r:id="rId55" display="https://twitter.com/i/web/status/1382373709504081928"/>
    <hyperlink ref="M3" r:id="rId56" display="https://twitter.com/i/web/status/1381314515388801031"/>
    <hyperlink ref="M4" r:id="rId57" display="https://twitter.com/i/web/status/1382313595028041729"/>
    <hyperlink ref="M5" r:id="rId58" display="https://twitter.com/i/web/status/1380534610732388356"/>
    <hyperlink ref="M6" r:id="rId59" display="https://twitter.com/i/web/status/1381882838740566017"/>
    <hyperlink ref="M7" r:id="rId60" display="https://twitter.com/i/web/status/1381719217653841925"/>
    <hyperlink ref="M8" r:id="rId61" display="https://twitter.com/i/web/status/1381723885129846784"/>
    <hyperlink ref="M9" r:id="rId62" display="https://twitter.com/i/web/status/1381971845453377536"/>
    <hyperlink ref="O2" r:id="rId63" display="https://www.srf.ch/news/schweiz/coronatests-im-bundeshaus-jedes-dritte-ratsmitglied-liess-den-spucktest-aus"/>
    <hyperlink ref="O3" r:id="rId64" display="https://twitter.com/i/web/status/1383102172678787076"/>
    <hyperlink ref="O4" r:id="rId65" display="https://twitter.com/i/web/status/1382740577234653185"/>
    <hyperlink ref="O5" r:id="rId66" display="https://twitter.com/i/web/status/1382607233616388102"/>
    <hyperlink ref="O6" r:id="rId67" display="https://twitter.com/i/web/status/1383143702005231617"/>
    <hyperlink ref="O7" r:id="rId68" display="https://twitter.com/i/web/status/1381969367047446536"/>
    <hyperlink ref="Q2" r:id="rId69" display="https://twitter.com/i/web/status/1382742820725874693"/>
    <hyperlink ref="Q3" r:id="rId70" display="https://twitter.com/i/web/status/1381639560824754186"/>
    <hyperlink ref="Q4" r:id="rId71" display="https://twitter.com/i/web/status/1381629672845369344"/>
    <hyperlink ref="Q5" r:id="rId72" display="https://twitter.com/i/web/status/1382272775889489921"/>
    <hyperlink ref="S2" r:id="rId73" display="https://twitter.com/i/web/status/1382600901324632065"/>
    <hyperlink ref="S3" r:id="rId74" display="https://twitter.com/i/web/status/1381381152808783877"/>
    <hyperlink ref="S4" r:id="rId75" display="https://twitter.com/i/web/status/1381601322298966016"/>
    <hyperlink ref="S5" r:id="rId76" display="https://twitter.com/i/web/status/1382027617390501888"/>
    <hyperlink ref="U2" r:id="rId77" display="https://twitter.com/i/web/status/1382713344449261569"/>
  </hyperlinks>
  <printOptions/>
  <pageMargins left="0.7" right="0.7" top="0.75" bottom="0.75" header="0.3" footer="0.3"/>
  <pageSetup orientation="portrait" paperSize="9"/>
  <tableParts>
    <tablePart r:id="rId78"/>
    <tablePart r:id="rId83"/>
    <tablePart r:id="rId81"/>
    <tablePart r:id="rId85"/>
    <tablePart r:id="rId82"/>
    <tablePart r:id="rId79"/>
    <tablePart r:id="rId80"/>
    <tablePart r:id="rId8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3D2C-4C46-4236-B011-6391B0732BC3}">
  <dimension ref="A1:C114"/>
  <sheetViews>
    <sheetView workbookViewId="0" topLeftCell="A1"/>
  </sheetViews>
  <sheetFormatPr defaultColWidth="11.421875" defaultRowHeight="15"/>
  <cols>
    <col min="2" max="2" width="9.7109375" style="0" bestFit="1" customWidth="1"/>
    <col min="3" max="3" width="12.421875" style="0" bestFit="1" customWidth="1"/>
  </cols>
  <sheetData>
    <row r="1" ht="15">
      <c r="C1" s="33" t="s">
        <v>42</v>
      </c>
    </row>
    <row r="2" spans="1:3" ht="14.4" customHeight="1">
      <c r="A2" s="13" t="s">
        <v>5078</v>
      </c>
      <c r="B2" s="117" t="s">
        <v>5079</v>
      </c>
      <c r="C2" s="53" t="s">
        <v>4375</v>
      </c>
    </row>
    <row r="3" spans="1:3" ht="15">
      <c r="A3" s="116" t="s">
        <v>4972</v>
      </c>
      <c r="B3" s="116" t="s">
        <v>4972</v>
      </c>
      <c r="C3" s="34">
        <v>115</v>
      </c>
    </row>
    <row r="4" spans="1:3" ht="15">
      <c r="A4" s="116" t="s">
        <v>4972</v>
      </c>
      <c r="B4" s="116" t="s">
        <v>4975</v>
      </c>
      <c r="C4" s="34">
        <v>1</v>
      </c>
    </row>
    <row r="5" spans="1:3" ht="15">
      <c r="A5" s="116" t="s">
        <v>4972</v>
      </c>
      <c r="B5" s="116" t="s">
        <v>4976</v>
      </c>
      <c r="C5" s="34">
        <v>1</v>
      </c>
    </row>
    <row r="6" spans="1:3" ht="15">
      <c r="A6" s="116" t="s">
        <v>4973</v>
      </c>
      <c r="B6" s="116" t="s">
        <v>4972</v>
      </c>
      <c r="C6" s="34">
        <v>1</v>
      </c>
    </row>
    <row r="7" spans="1:3" ht="15">
      <c r="A7" s="116" t="s">
        <v>4973</v>
      </c>
      <c r="B7" s="116" t="s">
        <v>4973</v>
      </c>
      <c r="C7" s="34">
        <v>100</v>
      </c>
    </row>
    <row r="8" spans="1:3" ht="15">
      <c r="A8" s="116" t="s">
        <v>4973</v>
      </c>
      <c r="B8" s="116" t="s">
        <v>4977</v>
      </c>
      <c r="C8" s="34">
        <v>2</v>
      </c>
    </row>
    <row r="9" spans="1:3" ht="15">
      <c r="A9" s="116" t="s">
        <v>4973</v>
      </c>
      <c r="B9" s="116" t="s">
        <v>4979</v>
      </c>
      <c r="C9" s="34">
        <v>1</v>
      </c>
    </row>
    <row r="10" spans="1:3" ht="15">
      <c r="A10" s="116" t="s">
        <v>4973</v>
      </c>
      <c r="B10" s="116" t="s">
        <v>4991</v>
      </c>
      <c r="C10" s="34">
        <v>1</v>
      </c>
    </row>
    <row r="11" spans="1:3" ht="15">
      <c r="A11" s="116" t="s">
        <v>4974</v>
      </c>
      <c r="B11" s="116" t="s">
        <v>4972</v>
      </c>
      <c r="C11" s="34">
        <v>1</v>
      </c>
    </row>
    <row r="12" spans="1:3" ht="15">
      <c r="A12" s="116" t="s">
        <v>4974</v>
      </c>
      <c r="B12" s="116" t="s">
        <v>4974</v>
      </c>
      <c r="C12" s="34">
        <v>87</v>
      </c>
    </row>
    <row r="13" spans="1:3" ht="15">
      <c r="A13" s="116" t="s">
        <v>4975</v>
      </c>
      <c r="B13" s="116" t="s">
        <v>4972</v>
      </c>
      <c r="C13" s="34">
        <v>7</v>
      </c>
    </row>
    <row r="14" spans="1:3" ht="15">
      <c r="A14" s="116" t="s">
        <v>4975</v>
      </c>
      <c r="B14" s="116" t="s">
        <v>4975</v>
      </c>
      <c r="C14" s="34">
        <v>61</v>
      </c>
    </row>
    <row r="15" spans="1:3" ht="15">
      <c r="A15" s="116" t="s">
        <v>4976</v>
      </c>
      <c r="B15" s="116" t="s">
        <v>4972</v>
      </c>
      <c r="C15" s="34">
        <v>4</v>
      </c>
    </row>
    <row r="16" spans="1:3" ht="15">
      <c r="A16" s="116" t="s">
        <v>4976</v>
      </c>
      <c r="B16" s="116" t="s">
        <v>4976</v>
      </c>
      <c r="C16" s="34">
        <v>20</v>
      </c>
    </row>
    <row r="17" spans="1:3" ht="15">
      <c r="A17" s="116" t="s">
        <v>4977</v>
      </c>
      <c r="B17" s="116" t="s">
        <v>4972</v>
      </c>
      <c r="C17" s="34">
        <v>7</v>
      </c>
    </row>
    <row r="18" spans="1:3" ht="15">
      <c r="A18" s="116" t="s">
        <v>4977</v>
      </c>
      <c r="B18" s="116" t="s">
        <v>4974</v>
      </c>
      <c r="C18" s="34">
        <v>2</v>
      </c>
    </row>
    <row r="19" spans="1:3" ht="15">
      <c r="A19" s="116" t="s">
        <v>4977</v>
      </c>
      <c r="B19" s="116" t="s">
        <v>4975</v>
      </c>
      <c r="C19" s="34">
        <v>2</v>
      </c>
    </row>
    <row r="20" spans="1:3" ht="15">
      <c r="A20" s="116" t="s">
        <v>4977</v>
      </c>
      <c r="B20" s="116" t="s">
        <v>4976</v>
      </c>
      <c r="C20" s="34">
        <v>1</v>
      </c>
    </row>
    <row r="21" spans="1:3" ht="15">
      <c r="A21" s="116" t="s">
        <v>4977</v>
      </c>
      <c r="B21" s="116" t="s">
        <v>4977</v>
      </c>
      <c r="C21" s="34">
        <v>24</v>
      </c>
    </row>
    <row r="22" spans="1:3" ht="15">
      <c r="A22" s="116" t="s">
        <v>4977</v>
      </c>
      <c r="B22" s="116" t="s">
        <v>4979</v>
      </c>
      <c r="C22" s="34">
        <v>1</v>
      </c>
    </row>
    <row r="23" spans="1:3" ht="15">
      <c r="A23" s="116" t="s">
        <v>4978</v>
      </c>
      <c r="B23" s="116" t="s">
        <v>4978</v>
      </c>
      <c r="C23" s="34">
        <v>21</v>
      </c>
    </row>
    <row r="24" spans="1:3" ht="15">
      <c r="A24" s="116" t="s">
        <v>4979</v>
      </c>
      <c r="B24" s="116" t="s">
        <v>4979</v>
      </c>
      <c r="C24" s="34">
        <v>16</v>
      </c>
    </row>
    <row r="25" spans="1:3" ht="15">
      <c r="A25" s="116" t="s">
        <v>4980</v>
      </c>
      <c r="B25" s="116" t="s">
        <v>4980</v>
      </c>
      <c r="C25" s="34">
        <v>17</v>
      </c>
    </row>
    <row r="26" spans="1:3" ht="15">
      <c r="A26" s="116" t="s">
        <v>4981</v>
      </c>
      <c r="B26" s="116" t="s">
        <v>4981</v>
      </c>
      <c r="C26" s="34">
        <v>28</v>
      </c>
    </row>
    <row r="27" spans="1:3" ht="15">
      <c r="A27" s="116" t="s">
        <v>4982</v>
      </c>
      <c r="B27" s="116" t="s">
        <v>4974</v>
      </c>
      <c r="C27" s="34">
        <v>1</v>
      </c>
    </row>
    <row r="28" spans="1:3" ht="15">
      <c r="A28" s="116" t="s">
        <v>4982</v>
      </c>
      <c r="B28" s="116" t="s">
        <v>4982</v>
      </c>
      <c r="C28" s="34">
        <v>12</v>
      </c>
    </row>
    <row r="29" spans="1:3" ht="15">
      <c r="A29" s="116" t="s">
        <v>4983</v>
      </c>
      <c r="B29" s="116" t="s">
        <v>4975</v>
      </c>
      <c r="C29" s="34">
        <v>1</v>
      </c>
    </row>
    <row r="30" spans="1:3" ht="15">
      <c r="A30" s="116" t="s">
        <v>4983</v>
      </c>
      <c r="B30" s="116" t="s">
        <v>4983</v>
      </c>
      <c r="C30" s="34">
        <v>9</v>
      </c>
    </row>
    <row r="31" spans="1:3" ht="15">
      <c r="A31" s="116" t="s">
        <v>4984</v>
      </c>
      <c r="B31" s="116" t="s">
        <v>4972</v>
      </c>
      <c r="C31" s="34">
        <v>1</v>
      </c>
    </row>
    <row r="32" spans="1:3" ht="15">
      <c r="A32" s="116" t="s">
        <v>4984</v>
      </c>
      <c r="B32" s="116" t="s">
        <v>4984</v>
      </c>
      <c r="C32" s="34">
        <v>10</v>
      </c>
    </row>
    <row r="33" spans="1:3" ht="15">
      <c r="A33" s="116" t="s">
        <v>4985</v>
      </c>
      <c r="B33" s="116" t="s">
        <v>4985</v>
      </c>
      <c r="C33" s="34">
        <v>6</v>
      </c>
    </row>
    <row r="34" spans="1:3" ht="15">
      <c r="A34" s="116" t="s">
        <v>4986</v>
      </c>
      <c r="B34" s="116" t="s">
        <v>4986</v>
      </c>
      <c r="C34" s="34">
        <v>3</v>
      </c>
    </row>
    <row r="35" spans="1:3" ht="15">
      <c r="A35" s="116" t="s">
        <v>4987</v>
      </c>
      <c r="B35" s="116" t="s">
        <v>4987</v>
      </c>
      <c r="C35" s="34">
        <v>3</v>
      </c>
    </row>
    <row r="36" spans="1:3" ht="15">
      <c r="A36" s="116" t="s">
        <v>4988</v>
      </c>
      <c r="B36" s="116" t="s">
        <v>4988</v>
      </c>
      <c r="C36" s="34">
        <v>4</v>
      </c>
    </row>
    <row r="37" spans="1:3" ht="15">
      <c r="A37" s="116" t="s">
        <v>4989</v>
      </c>
      <c r="B37" s="116" t="s">
        <v>4989</v>
      </c>
      <c r="C37" s="34">
        <v>3</v>
      </c>
    </row>
    <row r="38" spans="1:3" ht="15">
      <c r="A38" s="116" t="s">
        <v>4990</v>
      </c>
      <c r="B38" s="116" t="s">
        <v>4990</v>
      </c>
      <c r="C38" s="34">
        <v>3</v>
      </c>
    </row>
    <row r="39" spans="1:3" ht="15">
      <c r="A39" s="116" t="s">
        <v>4991</v>
      </c>
      <c r="B39" s="116" t="s">
        <v>4991</v>
      </c>
      <c r="C39" s="34">
        <v>3</v>
      </c>
    </row>
    <row r="40" spans="1:3" ht="15">
      <c r="A40" s="116" t="s">
        <v>4992</v>
      </c>
      <c r="B40" s="116" t="s">
        <v>4992</v>
      </c>
      <c r="C40" s="34">
        <v>4</v>
      </c>
    </row>
    <row r="41" spans="1:3" ht="15">
      <c r="A41" s="116" t="s">
        <v>4993</v>
      </c>
      <c r="B41" s="116" t="s">
        <v>4993</v>
      </c>
      <c r="C41" s="34">
        <v>4</v>
      </c>
    </row>
    <row r="42" spans="1:3" ht="15">
      <c r="A42" s="116" t="s">
        <v>4994</v>
      </c>
      <c r="B42" s="116" t="s">
        <v>4994</v>
      </c>
      <c r="C42" s="34">
        <v>2</v>
      </c>
    </row>
    <row r="43" spans="1:3" ht="15">
      <c r="A43" s="116" t="s">
        <v>4995</v>
      </c>
      <c r="B43" s="116" t="s">
        <v>4995</v>
      </c>
      <c r="C43" s="34">
        <v>3</v>
      </c>
    </row>
    <row r="44" spans="1:3" ht="15">
      <c r="A44" s="116" t="s">
        <v>4996</v>
      </c>
      <c r="B44" s="116" t="s">
        <v>4996</v>
      </c>
      <c r="C44" s="34">
        <v>3</v>
      </c>
    </row>
    <row r="45" spans="1:3" ht="15">
      <c r="A45" s="116" t="s">
        <v>4997</v>
      </c>
      <c r="B45" s="116" t="s">
        <v>4997</v>
      </c>
      <c r="C45" s="34">
        <v>3</v>
      </c>
    </row>
    <row r="46" spans="1:3" ht="15">
      <c r="A46" s="116" t="s">
        <v>4998</v>
      </c>
      <c r="B46" s="116" t="s">
        <v>4998</v>
      </c>
      <c r="C46" s="34">
        <v>3</v>
      </c>
    </row>
    <row r="47" spans="1:3" ht="15">
      <c r="A47" s="116" t="s">
        <v>4999</v>
      </c>
      <c r="B47" s="116" t="s">
        <v>4999</v>
      </c>
      <c r="C47" s="34">
        <v>2</v>
      </c>
    </row>
    <row r="48" spans="1:3" ht="15">
      <c r="A48" s="116" t="s">
        <v>5000</v>
      </c>
      <c r="B48" s="116" t="s">
        <v>5000</v>
      </c>
      <c r="C48" s="34">
        <v>2</v>
      </c>
    </row>
    <row r="49" spans="1:3" ht="15">
      <c r="A49" s="116" t="s">
        <v>5001</v>
      </c>
      <c r="B49" s="116" t="s">
        <v>5001</v>
      </c>
      <c r="C49" s="34">
        <v>2</v>
      </c>
    </row>
    <row r="50" spans="1:3" ht="15">
      <c r="A50" s="116" t="s">
        <v>5002</v>
      </c>
      <c r="B50" s="116" t="s">
        <v>5002</v>
      </c>
      <c r="C50" s="34">
        <v>3</v>
      </c>
    </row>
    <row r="51" spans="1:3" ht="15">
      <c r="A51" s="116" t="s">
        <v>5003</v>
      </c>
      <c r="B51" s="116" t="s">
        <v>4972</v>
      </c>
      <c r="C51" s="34">
        <v>1</v>
      </c>
    </row>
    <row r="52" spans="1:3" ht="15">
      <c r="A52" s="116" t="s">
        <v>5003</v>
      </c>
      <c r="B52" s="116" t="s">
        <v>5003</v>
      </c>
      <c r="C52" s="34">
        <v>2</v>
      </c>
    </row>
    <row r="53" spans="1:3" ht="15">
      <c r="A53" s="116" t="s">
        <v>5004</v>
      </c>
      <c r="B53" s="116" t="s">
        <v>5004</v>
      </c>
      <c r="C53" s="34">
        <v>2</v>
      </c>
    </row>
    <row r="54" spans="1:3" ht="15">
      <c r="A54" s="116" t="s">
        <v>5005</v>
      </c>
      <c r="B54" s="116" t="s">
        <v>5005</v>
      </c>
      <c r="C54" s="34">
        <v>4</v>
      </c>
    </row>
    <row r="55" spans="1:3" ht="15">
      <c r="A55" s="116" t="s">
        <v>5006</v>
      </c>
      <c r="B55" s="116" t="s">
        <v>5006</v>
      </c>
      <c r="C55" s="34">
        <v>2</v>
      </c>
    </row>
    <row r="56" spans="1:3" ht="15">
      <c r="A56" s="116" t="s">
        <v>5007</v>
      </c>
      <c r="B56" s="116" t="s">
        <v>5007</v>
      </c>
      <c r="C56" s="34">
        <v>1</v>
      </c>
    </row>
    <row r="57" spans="1:3" ht="15">
      <c r="A57" s="116" t="s">
        <v>5008</v>
      </c>
      <c r="B57" s="116" t="s">
        <v>5008</v>
      </c>
      <c r="C57" s="34">
        <v>1</v>
      </c>
    </row>
    <row r="58" spans="1:3" ht="15">
      <c r="A58" s="116" t="s">
        <v>5009</v>
      </c>
      <c r="B58" s="116" t="s">
        <v>5009</v>
      </c>
      <c r="C58" s="34">
        <v>1</v>
      </c>
    </row>
    <row r="59" spans="1:3" ht="15">
      <c r="A59" s="116" t="s">
        <v>5010</v>
      </c>
      <c r="B59" s="116" t="s">
        <v>5010</v>
      </c>
      <c r="C59" s="34">
        <v>1</v>
      </c>
    </row>
    <row r="60" spans="1:3" ht="15">
      <c r="A60" s="116" t="s">
        <v>5011</v>
      </c>
      <c r="B60" s="116" t="s">
        <v>5011</v>
      </c>
      <c r="C60" s="34">
        <v>1</v>
      </c>
    </row>
    <row r="61" spans="1:3" ht="15">
      <c r="A61" s="116" t="s">
        <v>5012</v>
      </c>
      <c r="B61" s="116" t="s">
        <v>5012</v>
      </c>
      <c r="C61" s="34">
        <v>2</v>
      </c>
    </row>
    <row r="62" spans="1:3" ht="15">
      <c r="A62" s="116" t="s">
        <v>5013</v>
      </c>
      <c r="B62" s="116" t="s">
        <v>5013</v>
      </c>
      <c r="C62" s="34">
        <v>2</v>
      </c>
    </row>
    <row r="63" spans="1:3" ht="15">
      <c r="A63" s="116" t="s">
        <v>5014</v>
      </c>
      <c r="B63" s="116" t="s">
        <v>5014</v>
      </c>
      <c r="C63" s="34">
        <v>1</v>
      </c>
    </row>
    <row r="64" spans="1:3" ht="15">
      <c r="A64" s="116" t="s">
        <v>5015</v>
      </c>
      <c r="B64" s="116" t="s">
        <v>5015</v>
      </c>
      <c r="C64" s="34">
        <v>1</v>
      </c>
    </row>
    <row r="65" spans="1:3" ht="15">
      <c r="A65" s="116" t="s">
        <v>5016</v>
      </c>
      <c r="B65" s="116" t="s">
        <v>5016</v>
      </c>
      <c r="C65" s="34">
        <v>2</v>
      </c>
    </row>
    <row r="66" spans="1:3" ht="15">
      <c r="A66" s="116" t="s">
        <v>5017</v>
      </c>
      <c r="B66" s="116" t="s">
        <v>5017</v>
      </c>
      <c r="C66" s="34">
        <v>1</v>
      </c>
    </row>
    <row r="67" spans="1:3" ht="15">
      <c r="A67" s="116" t="s">
        <v>5018</v>
      </c>
      <c r="B67" s="116" t="s">
        <v>5018</v>
      </c>
      <c r="C67" s="34">
        <v>2</v>
      </c>
    </row>
    <row r="68" spans="1:3" ht="15">
      <c r="A68" s="116" t="s">
        <v>5019</v>
      </c>
      <c r="B68" s="116" t="s">
        <v>5019</v>
      </c>
      <c r="C68" s="34">
        <v>3</v>
      </c>
    </row>
    <row r="69" spans="1:3" ht="15">
      <c r="A69" s="116" t="s">
        <v>5020</v>
      </c>
      <c r="B69" s="116" t="s">
        <v>5020</v>
      </c>
      <c r="C69" s="34">
        <v>2</v>
      </c>
    </row>
    <row r="70" spans="1:3" ht="15">
      <c r="A70" s="116" t="s">
        <v>5021</v>
      </c>
      <c r="B70" s="116" t="s">
        <v>5021</v>
      </c>
      <c r="C70" s="34">
        <v>1</v>
      </c>
    </row>
    <row r="71" spans="1:3" ht="15">
      <c r="A71" s="116" t="s">
        <v>5022</v>
      </c>
      <c r="B71" s="116" t="s">
        <v>5022</v>
      </c>
      <c r="C71" s="34">
        <v>2</v>
      </c>
    </row>
    <row r="72" spans="1:3" ht="15">
      <c r="A72" s="116" t="s">
        <v>5023</v>
      </c>
      <c r="B72" s="116" t="s">
        <v>5023</v>
      </c>
      <c r="C72" s="34">
        <v>2</v>
      </c>
    </row>
    <row r="73" spans="1:3" ht="15">
      <c r="A73" s="116" t="s">
        <v>5024</v>
      </c>
      <c r="B73" s="116" t="s">
        <v>5024</v>
      </c>
      <c r="C73" s="34">
        <v>2</v>
      </c>
    </row>
    <row r="74" spans="1:3" ht="15">
      <c r="A74" s="116" t="s">
        <v>5025</v>
      </c>
      <c r="B74" s="116" t="s">
        <v>5025</v>
      </c>
      <c r="C74" s="34">
        <v>1</v>
      </c>
    </row>
    <row r="75" spans="1:3" ht="15">
      <c r="A75" s="116" t="s">
        <v>5026</v>
      </c>
      <c r="B75" s="116" t="s">
        <v>5026</v>
      </c>
      <c r="C75" s="34">
        <v>1</v>
      </c>
    </row>
    <row r="76" spans="1:3" ht="15">
      <c r="A76" s="116" t="s">
        <v>5027</v>
      </c>
      <c r="B76" s="116" t="s">
        <v>5027</v>
      </c>
      <c r="C76" s="34">
        <v>1</v>
      </c>
    </row>
    <row r="77" spans="1:3" ht="15">
      <c r="A77" s="116" t="s">
        <v>5028</v>
      </c>
      <c r="B77" s="116" t="s">
        <v>5028</v>
      </c>
      <c r="C77" s="34">
        <v>1</v>
      </c>
    </row>
    <row r="78" spans="1:3" ht="15">
      <c r="A78" s="116" t="s">
        <v>5029</v>
      </c>
      <c r="B78" s="116" t="s">
        <v>5029</v>
      </c>
      <c r="C78" s="34">
        <v>1</v>
      </c>
    </row>
    <row r="79" spans="1:3" ht="15">
      <c r="A79" s="116" t="s">
        <v>5030</v>
      </c>
      <c r="B79" s="116" t="s">
        <v>5030</v>
      </c>
      <c r="C79" s="34">
        <v>1</v>
      </c>
    </row>
    <row r="80" spans="1:3" ht="15">
      <c r="A80" s="116" t="s">
        <v>5031</v>
      </c>
      <c r="B80" s="116" t="s">
        <v>5031</v>
      </c>
      <c r="C80" s="34">
        <v>1</v>
      </c>
    </row>
    <row r="81" spans="1:3" ht="15">
      <c r="A81" s="116" t="s">
        <v>5032</v>
      </c>
      <c r="B81" s="116" t="s">
        <v>5032</v>
      </c>
      <c r="C81" s="34">
        <v>1</v>
      </c>
    </row>
    <row r="82" spans="1:3" ht="15">
      <c r="A82" s="116" t="s">
        <v>5033</v>
      </c>
      <c r="B82" s="116" t="s">
        <v>5033</v>
      </c>
      <c r="C82" s="34">
        <v>1</v>
      </c>
    </row>
    <row r="83" spans="1:3" ht="15">
      <c r="A83" s="116" t="s">
        <v>5034</v>
      </c>
      <c r="B83" s="116" t="s">
        <v>5034</v>
      </c>
      <c r="C83" s="34">
        <v>1</v>
      </c>
    </row>
    <row r="84" spans="1:3" ht="15">
      <c r="A84" s="116" t="s">
        <v>5035</v>
      </c>
      <c r="B84" s="116" t="s">
        <v>5035</v>
      </c>
      <c r="C84" s="34">
        <v>2</v>
      </c>
    </row>
    <row r="85" spans="1:3" ht="15">
      <c r="A85" s="116" t="s">
        <v>5036</v>
      </c>
      <c r="B85" s="116" t="s">
        <v>5036</v>
      </c>
      <c r="C85" s="34">
        <v>1</v>
      </c>
    </row>
    <row r="86" spans="1:3" ht="15">
      <c r="A86" s="116" t="s">
        <v>5037</v>
      </c>
      <c r="B86" s="116" t="s">
        <v>5037</v>
      </c>
      <c r="C86" s="34">
        <v>1</v>
      </c>
    </row>
    <row r="87" spans="1:3" ht="15">
      <c r="A87" s="116" t="s">
        <v>5038</v>
      </c>
      <c r="B87" s="116" t="s">
        <v>5038</v>
      </c>
      <c r="C87" s="34">
        <v>1</v>
      </c>
    </row>
    <row r="88" spans="1:3" ht="15">
      <c r="A88" s="116" t="s">
        <v>5039</v>
      </c>
      <c r="B88" s="116" t="s">
        <v>5039</v>
      </c>
      <c r="C88" s="34">
        <v>1</v>
      </c>
    </row>
    <row r="89" spans="1:3" ht="15">
      <c r="A89" s="116" t="s">
        <v>5040</v>
      </c>
      <c r="B89" s="116" t="s">
        <v>5040</v>
      </c>
      <c r="C89" s="34">
        <v>1</v>
      </c>
    </row>
    <row r="90" spans="1:3" ht="15">
      <c r="A90" s="116" t="s">
        <v>5041</v>
      </c>
      <c r="B90" s="116" t="s">
        <v>5041</v>
      </c>
      <c r="C90" s="34">
        <v>1</v>
      </c>
    </row>
    <row r="91" spans="1:3" ht="15">
      <c r="A91" s="116" t="s">
        <v>5042</v>
      </c>
      <c r="B91" s="116" t="s">
        <v>5042</v>
      </c>
      <c r="C91" s="34">
        <v>1</v>
      </c>
    </row>
    <row r="92" spans="1:3" ht="15">
      <c r="A92" s="116" t="s">
        <v>5043</v>
      </c>
      <c r="B92" s="116" t="s">
        <v>5043</v>
      </c>
      <c r="C92" s="34">
        <v>1</v>
      </c>
    </row>
    <row r="93" spans="1:3" ht="15">
      <c r="A93" s="116" t="s">
        <v>5044</v>
      </c>
      <c r="B93" s="116" t="s">
        <v>5044</v>
      </c>
      <c r="C93" s="34">
        <v>1</v>
      </c>
    </row>
    <row r="94" spans="1:3" ht="15">
      <c r="A94" s="116" t="s">
        <v>5045</v>
      </c>
      <c r="B94" s="116" t="s">
        <v>5045</v>
      </c>
      <c r="C94" s="34">
        <v>1</v>
      </c>
    </row>
    <row r="95" spans="1:3" ht="15">
      <c r="A95" s="116" t="s">
        <v>5046</v>
      </c>
      <c r="B95" s="116" t="s">
        <v>5046</v>
      </c>
      <c r="C95" s="34">
        <v>1</v>
      </c>
    </row>
    <row r="96" spans="1:3" ht="15">
      <c r="A96" s="116" t="s">
        <v>5047</v>
      </c>
      <c r="B96" s="116" t="s">
        <v>5047</v>
      </c>
      <c r="C96" s="34">
        <v>2</v>
      </c>
    </row>
    <row r="97" spans="1:3" ht="15">
      <c r="A97" s="116" t="s">
        <v>5048</v>
      </c>
      <c r="B97" s="116" t="s">
        <v>5048</v>
      </c>
      <c r="C97" s="34">
        <v>1</v>
      </c>
    </row>
    <row r="98" spans="1:3" ht="15">
      <c r="A98" s="116" t="s">
        <v>5049</v>
      </c>
      <c r="B98" s="116" t="s">
        <v>5049</v>
      </c>
      <c r="C98" s="34">
        <v>1</v>
      </c>
    </row>
    <row r="99" spans="1:3" ht="15">
      <c r="A99" s="116" t="s">
        <v>5050</v>
      </c>
      <c r="B99" s="116" t="s">
        <v>5050</v>
      </c>
      <c r="C99" s="34">
        <v>1</v>
      </c>
    </row>
    <row r="100" spans="1:3" ht="15">
      <c r="A100" s="116" t="s">
        <v>5051</v>
      </c>
      <c r="B100" s="116" t="s">
        <v>5051</v>
      </c>
      <c r="C100" s="34">
        <v>1</v>
      </c>
    </row>
    <row r="101" spans="1:3" ht="15">
      <c r="A101" s="116" t="s">
        <v>5052</v>
      </c>
      <c r="B101" s="116" t="s">
        <v>5052</v>
      </c>
      <c r="C101" s="34">
        <v>1</v>
      </c>
    </row>
    <row r="102" spans="1:3" ht="15">
      <c r="A102" s="116" t="s">
        <v>5053</v>
      </c>
      <c r="B102" s="116" t="s">
        <v>5053</v>
      </c>
      <c r="C102" s="34">
        <v>1</v>
      </c>
    </row>
    <row r="103" spans="1:3" ht="15">
      <c r="A103" s="116" t="s">
        <v>5054</v>
      </c>
      <c r="B103" s="116" t="s">
        <v>5054</v>
      </c>
      <c r="C103" s="34">
        <v>1</v>
      </c>
    </row>
    <row r="104" spans="1:3" ht="15">
      <c r="A104" s="116" t="s">
        <v>5055</v>
      </c>
      <c r="B104" s="116" t="s">
        <v>5055</v>
      </c>
      <c r="C104" s="34">
        <v>1</v>
      </c>
    </row>
    <row r="105" spans="1:3" ht="15">
      <c r="A105" s="116" t="s">
        <v>5056</v>
      </c>
      <c r="B105" s="116" t="s">
        <v>5056</v>
      </c>
      <c r="C105" s="34">
        <v>1</v>
      </c>
    </row>
    <row r="106" spans="1:3" ht="15">
      <c r="A106" s="116" t="s">
        <v>5057</v>
      </c>
      <c r="B106" s="116" t="s">
        <v>5057</v>
      </c>
      <c r="C106" s="34">
        <v>1</v>
      </c>
    </row>
    <row r="107" spans="1:3" ht="15">
      <c r="A107" s="116" t="s">
        <v>5058</v>
      </c>
      <c r="B107" s="116" t="s">
        <v>5058</v>
      </c>
      <c r="C107" s="34">
        <v>1</v>
      </c>
    </row>
    <row r="108" spans="1:3" ht="15">
      <c r="A108" s="116" t="s">
        <v>5059</v>
      </c>
      <c r="B108" s="116" t="s">
        <v>5059</v>
      </c>
      <c r="C108" s="34">
        <v>1</v>
      </c>
    </row>
    <row r="109" spans="1:3" ht="15">
      <c r="A109" s="116" t="s">
        <v>5060</v>
      </c>
      <c r="B109" s="116" t="s">
        <v>5060</v>
      </c>
      <c r="C109" s="34">
        <v>1</v>
      </c>
    </row>
    <row r="110" spans="1:3" ht="15">
      <c r="A110" s="116" t="s">
        <v>5061</v>
      </c>
      <c r="B110" s="116" t="s">
        <v>5061</v>
      </c>
      <c r="C110" s="34">
        <v>1</v>
      </c>
    </row>
    <row r="111" spans="1:3" ht="15">
      <c r="A111" s="116" t="s">
        <v>5062</v>
      </c>
      <c r="B111" s="116" t="s">
        <v>5062</v>
      </c>
      <c r="C111" s="34">
        <v>1</v>
      </c>
    </row>
    <row r="112" spans="1:3" ht="15">
      <c r="A112" s="116" t="s">
        <v>5063</v>
      </c>
      <c r="B112" s="116" t="s">
        <v>5063</v>
      </c>
      <c r="C112" s="34">
        <v>1</v>
      </c>
    </row>
    <row r="113" spans="1:3" ht="15">
      <c r="A113" s="116" t="s">
        <v>5064</v>
      </c>
      <c r="B113" s="116" t="s">
        <v>5064</v>
      </c>
      <c r="C113" s="34">
        <v>1</v>
      </c>
    </row>
    <row r="114" spans="1:3" ht="15">
      <c r="A114" s="116" t="s">
        <v>5065</v>
      </c>
      <c r="B114" s="116" t="s">
        <v>5065</v>
      </c>
      <c r="C114" s="34">
        <v>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995AD7-4B27-4F2D-BB15-C7719B6AE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Alexandre</cp:lastModifiedBy>
  <dcterms:created xsi:type="dcterms:W3CDTF">2008-01-30T00:41:58Z</dcterms:created>
  <dcterms:modified xsi:type="dcterms:W3CDTF">2021-04-17T20:42:36Z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