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<sst xmlns="http://schemas.openxmlformats.org/spreadsheetml/2006/main" count="391" uniqueCount="286">
  <si>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</si>
  <si>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</si>
  <si>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</si>
  <si>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</si>
  <si>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</si>
  <si>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</si>
  <si>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</si>
  <si>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</si>
  <si>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</si>
  <si>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</si>
  <si>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</si>
  <si>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</si>
  <si>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</si>
  <si>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</si>
  <si>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</si>
  <si>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</si>
  <si>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</si>
  <si>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</si>
  <si>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</si>
  <si>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</si>
  <si>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</si>
  <si>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</si>
  <si>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</si>
  <si>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</si>
  <si>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</si>
  <si>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</si>
  <si>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</si>
  <si>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</si>
  <si>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</si>
  <si>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</si>
  <si>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</si>
  <si>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</si>
  <si>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</si>
  <si>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</si>
  <si>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</si>
  <si>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</si>
  <si>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</si>
  <si>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</si>
  <si>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</si>
  <si>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</si>
  <si>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</si>
  <si>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</si>
  <si>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</si>
  <si>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</si>
  <si>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</si>
  <si>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</si>
  <si>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</si>
  <si>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</si>
  <si>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</si>
  <si>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</si>
  <si>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</si>
  <si>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</si>
  <si>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</si>
  <si>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</si>
  <si>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</si>
  <si>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</si>
  <si>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</si>
  <si>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</si>
  <si>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</si>
  <si>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</si>
  <si>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</si>
  <si>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</si>
  <si>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</si>
  <si>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</si>
  <si>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</si>
  <si>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</si>
  <si>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</si>
  <si>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</si>
  <si>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</si>
  <si>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</si>
  <si>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</si>
  <si>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</si>
  <si>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</si>
  <si>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</si>
  <si>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</si>
  <si>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</si>
  <si>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</si>
  <si>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</si>
  <si>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</si>
  <si>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</si>
  <si>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</si>
  <si>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</si>
  <si>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</si>
  <si>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</si>
  <si>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</si>
  <si>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</si>
  <si>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</si>
  <si>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</si>
  <si>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</si>
  <si>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</si>
  <si>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</si>
  <si>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</si>
  <si>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</si>
  <si>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</si>
  <si>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</si>
  <si>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</si>
  <si>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</si>
  <si>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</si>
  <si>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</si>
  <si>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</si>
  <si>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</si>
  <si>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</si>
  <si>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</si>
  <si>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</si>
  <si>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</si>
  <si>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</si>
  <si>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</si>
  <si>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</si>
  <si>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</si>
  <si>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</si>
  <si>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</si>
  <si>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</si>
  <si>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</si>
  <si>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</si>
  <si>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</si>
  <si>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</si>
  <si>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</si>
  <si>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</si>
  <si>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</si>
  <si>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</si>
  <si>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</si>
  <si>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</si>
  <si>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</si>
  <si>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</si>
  <si>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</si>
  <si>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</si>
  <si>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</si>
  <si>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</si>
  <si>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</si>
  <si>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</si>
  <si>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</si>
  <si>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</si>
  <si>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</si>
  <si>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</si>
  <si>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</si>
  <si>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</si>
  <si>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</si>
  <si>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</si>
  <si>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</si>
  <si>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</si>
  <si>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</si>
  <si>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</si>
  <si>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</si>
  <si>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</si>
  <si>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</si>
  <si>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</si>
  <si>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</si>
  <si>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</si>
  <si>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</si>
  <si>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</si>
  <si>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</si>
  <si>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</si>
  <si>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</si>
  <si>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</si>
  <si>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</si>
  <si>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</si>
  <si>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</si>
  <si>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</si>
  <si>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</si>
  <si>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</si>
  <si>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</si>
  <si>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</si>
  <si>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</si>
  <si>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</si>
  <si>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</si>
  <si>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</si>
  <si>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</si>
  <si>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</si>
  <si>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</si>
  <si>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</si>
  <si>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</si>
  <si>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</si>
  <si>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</si>
  <si>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</si>
  <si>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</si>
  <si>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</si>
  <si>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</si>
  <si>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</si>
  <si>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</si>
  <si>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</si>
  <si>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</si>
  <si>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</si>
  <si>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</si>
  <si>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</si>
  <si>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</si>
  <si>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</si>
  <si>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</si>
  <si>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</si>
  <si>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</si>
  <si>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</si>
  <si>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</si>
  <si>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</si>
  <si>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</si>
  <si>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</si>
  <si>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</si>
  <si>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</si>
  <si>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</si>
  <si>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</si>
  <si>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</si>
  <si>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</si>
  <si>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</si>
  <si>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</si>
  <si>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</si>
  <si>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</si>
  <si>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</si>
  <si>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</si>
  <si>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</si>
  <si>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</si>
  <si>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</si>
  <si>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</si>
  <si>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</si>
  <si>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</si>
  <si>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</si>
  <si>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</si>
  <si>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</si>
  <si>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</si>
  <si>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</si>
  <si>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</si>
  <si>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</si>
  <si>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</si>
  <si>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</si>
  <si>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</si>
  <si>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</si>
  <si>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</si>
  <si>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</si>
  <si>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</si>
  <si>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</si>
  <si>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</si>
  <si>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</si>
  <si>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</si>
  <si>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</si>
  <si>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</si>
  <si>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</si>
  <si>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</si>
  <si>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</si>
  <si>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</si>
  <si>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</si>
  <si>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</si>
  <si>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</si>
  <si>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</si>
  <si>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</si>
  <si>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</si>
  <si>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</si>
  <si>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</si>
  <si>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</si>
  <si>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</si>
  <si>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</si>
  <si>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</si>
  <si>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</si>
  <si>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</si>
  <si>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</si>
  <si>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</si>
  <si>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</si>
  <si>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</si>
  <si>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</si>
  <si>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</si>
  <si>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</si>
  <si>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</si>
  <si>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</si>
  <si>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</si>
  <si>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</si>
  <si>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</si>
  <si>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</si>
  <si>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</si>
  <si>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</si>
  <si>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</si>
  <si>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</si>
  <si>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</si>
  <si>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</si>
  <si>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</si>
  <si>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</si>
  <si>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</si>
  <si>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</si>
  <si>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</si>
  <si>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</si>
  <si>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</si>
  <si>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</si>
  <si>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</si>
  <si>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</si>
  <si>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</si>
  <si>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</si>
  <si>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</si>
  <si>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</si>
  <si>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</si>
  <si>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GraphSource░GraphServerTwitterSearch▓GraphTerm░#smc2024▓ImportDescription░The graph represents a network of 0 Twitter users whose tweets in the requested range contained "#smc2024", or who was replied to or mentioned in those tweets.  The network was obtained from the NodeXL Graph Server on Tuesday, 29 November 2022 at 11:00 UTC.
The requested start date was Tuesday, 29 November 2022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</si>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</sst>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866276"/>
        <c:axId val="61796485"/>
      </c:barChart>
      <c:catAx>
        <c:axId val="68662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796485"/>
        <c:crosses val="autoZero"/>
        <c:auto val="1"/>
        <c:lblOffset val="100"/>
        <c:noMultiLvlLbl val="0"/>
      </c:catAx>
      <c:valAx>
        <c:axId val="61796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66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#smc2024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21673854"/>
        <c:axId val="60846959"/>
      </c:barChart>
      <c:catAx>
        <c:axId val="21673854"/>
        <c:scaling>
          <c:orientation val="minMax"/>
        </c:scaling>
        <c:axPos val="b"/>
        <c:delete val="0"/>
        <c:numFmt formatCode="General" sourceLinked="1"/>
        <c:majorTickMark val="out"/>
        <c:minorTickMark val="none"/>
        <c:tickLblPos val="nextTo"/>
        <c:crossAx val="60846959"/>
        <c:crosses val="autoZero"/>
        <c:auto val="1"/>
        <c:lblOffset val="100"/>
        <c:noMultiLvlLbl val="0"/>
      </c:catAx>
      <c:valAx>
        <c:axId val="60846959"/>
        <c:scaling>
          <c:orientation val="minMax"/>
        </c:scaling>
        <c:axPos val="l"/>
        <c:majorGridlines/>
        <c:delete val="0"/>
        <c:numFmt formatCode="General" sourceLinked="1"/>
        <c:majorTickMark val="out"/>
        <c:minorTickMark val="none"/>
        <c:tickLblPos val="nextTo"/>
        <c:crossAx val="216738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297454"/>
        <c:axId val="39459359"/>
      </c:barChart>
      <c:catAx>
        <c:axId val="192974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459359"/>
        <c:crosses val="autoZero"/>
        <c:auto val="1"/>
        <c:lblOffset val="100"/>
        <c:noMultiLvlLbl val="0"/>
      </c:catAx>
      <c:valAx>
        <c:axId val="394593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97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589912"/>
        <c:axId val="42091481"/>
      </c:barChart>
      <c:catAx>
        <c:axId val="195899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091481"/>
        <c:crosses val="autoZero"/>
        <c:auto val="1"/>
        <c:lblOffset val="100"/>
        <c:noMultiLvlLbl val="0"/>
      </c:catAx>
      <c:valAx>
        <c:axId val="42091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89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279010"/>
        <c:axId val="53966771"/>
      </c:barChart>
      <c:catAx>
        <c:axId val="432790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966771"/>
        <c:crosses val="autoZero"/>
        <c:auto val="1"/>
        <c:lblOffset val="100"/>
        <c:noMultiLvlLbl val="0"/>
      </c:catAx>
      <c:valAx>
        <c:axId val="539667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79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938892"/>
        <c:axId val="9232301"/>
      </c:barChart>
      <c:catAx>
        <c:axId val="159388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232301"/>
        <c:crosses val="autoZero"/>
        <c:auto val="1"/>
        <c:lblOffset val="100"/>
        <c:noMultiLvlLbl val="0"/>
      </c:catAx>
      <c:valAx>
        <c:axId val="9232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388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981846"/>
        <c:axId val="9618887"/>
      </c:barChart>
      <c:catAx>
        <c:axId val="159818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618887"/>
        <c:crosses val="autoZero"/>
        <c:auto val="1"/>
        <c:lblOffset val="100"/>
        <c:noMultiLvlLbl val="0"/>
      </c:catAx>
      <c:valAx>
        <c:axId val="9618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818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461120"/>
        <c:axId val="40932353"/>
      </c:barChart>
      <c:catAx>
        <c:axId val="194611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932353"/>
        <c:crosses val="autoZero"/>
        <c:auto val="1"/>
        <c:lblOffset val="100"/>
        <c:noMultiLvlLbl val="0"/>
      </c:catAx>
      <c:valAx>
        <c:axId val="40932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61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846858"/>
        <c:axId val="27186267"/>
      </c:barChart>
      <c:catAx>
        <c:axId val="328468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186267"/>
        <c:crosses val="autoZero"/>
        <c:auto val="1"/>
        <c:lblOffset val="100"/>
        <c:noMultiLvlLbl val="0"/>
      </c:catAx>
      <c:valAx>
        <c:axId val="271862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468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349812"/>
        <c:axId val="54603989"/>
      </c:barChart>
      <c:catAx>
        <c:axId val="43349812"/>
        <c:scaling>
          <c:orientation val="minMax"/>
        </c:scaling>
        <c:axPos val="b"/>
        <c:delete val="1"/>
        <c:majorTickMark val="out"/>
        <c:minorTickMark val="none"/>
        <c:tickLblPos val="none"/>
        <c:crossAx val="54603989"/>
        <c:crosses val="autoZero"/>
        <c:auto val="1"/>
        <c:lblOffset val="100"/>
        <c:noMultiLvlLbl val="0"/>
      </c:catAx>
      <c:valAx>
        <c:axId val="54603989"/>
        <c:scaling>
          <c:orientation val="minMax"/>
        </c:scaling>
        <c:axPos val="l"/>
        <c:delete val="1"/>
        <c:majorTickMark val="out"/>
        <c:minorTickMark val="none"/>
        <c:tickLblPos val="none"/>
        <c:crossAx val="433498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1" spans="1:2" ht="15">
      <c r="A51" s="78"/>
      <c r="B51" s="78"/>
    </row>
    <row r="52" spans="1:2" ht="15">
      <c r="A52" s="35"/>
      <c r="B52" s="35"/>
    </row>
    <row r="53" spans="1:2" ht="15">
      <c r="A53" s="78"/>
      <c r="B53" s="78"/>
    </row>
    <row r="54" spans="1:2" ht="15">
      <c r="A54" s="35"/>
      <c r="B54" s="35"/>
    </row>
    <row r="55" spans="1:2" ht="15">
      <c r="A55" s="35"/>
      <c r="B55" s="35"/>
    </row>
    <row r="56" spans="1:2" ht="15">
      <c r="A56" s="35"/>
      <c r="B56" s="35"/>
    </row>
    <row r="57" spans="1:2" ht="15">
      <c r="A57" s="78"/>
      <c r="B57" s="78"/>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t="str">
        <f>IF(COUNT(Vertices[In-Degree])&gt;0,F2,NoMetricMessage)</f>
        <v>Not Available</v>
      </c>
    </row>
    <row r="89" spans="1:2" ht="15">
      <c r="A89" s="34" t="s">
        <v>89</v>
      </c>
      <c r="B89" s="47" t="str">
        <f>IF(COUNT(Vertices[In-Degree])&gt;0,F36,NoMetricMessage)</f>
        <v>Not Available</v>
      </c>
    </row>
    <row r="90" spans="1:2" ht="15">
      <c r="A90" s="34" t="s">
        <v>90</v>
      </c>
      <c r="B90" s="48" t="str">
        <f>_xlfn.IFERROR(AVERAGE(Vertices[In-Degree]),NoMetricMessage)</f>
        <v>Not Available</v>
      </c>
    </row>
    <row r="91" spans="1:2" ht="15">
      <c r="A91" s="34" t="s">
        <v>91</v>
      </c>
      <c r="B91" s="48" t="str">
        <f>_xlfn.IFERROR(MEDIAN(Vertices[In-Degree]),NoMetricMessage)</f>
        <v>Not Available</v>
      </c>
    </row>
    <row r="102" spans="1:2" ht="15">
      <c r="A102" s="34" t="s">
        <v>94</v>
      </c>
      <c r="B102" s="47" t="str">
        <f>IF(COUNT(Vertices[Out-Degree])&gt;0,H2,NoMetricMessage)</f>
        <v>Not Available</v>
      </c>
    </row>
    <row r="103" spans="1:2" ht="15">
      <c r="A103" s="34" t="s">
        <v>95</v>
      </c>
      <c r="B103" s="47" t="str">
        <f>IF(COUNT(Vertices[Out-Degree])&gt;0,H36,NoMetricMessage)</f>
        <v>Not Available</v>
      </c>
    </row>
    <row r="104" spans="1:2" ht="15">
      <c r="A104" s="34" t="s">
        <v>96</v>
      </c>
      <c r="B104" s="48" t="str">
        <f>_xlfn.IFERROR(AVERAGE(Vertices[Out-Degree]),NoMetricMessage)</f>
        <v>Not Available</v>
      </c>
    </row>
    <row r="105" spans="1:2" ht="15">
      <c r="A105" s="34" t="s">
        <v>97</v>
      </c>
      <c r="B105" s="48" t="str">
        <f>_xlfn.IFERROR(MEDIAN(Vertices[Out-Degree]),NoMetricMessage)</f>
        <v>Not Available</v>
      </c>
    </row>
    <row r="116" spans="1:2" ht="15">
      <c r="A116" s="34" t="s">
        <v>100</v>
      </c>
      <c r="B116" s="48" t="str">
        <f>IF(COUNT(Vertices[Betweenness Centrality])&gt;0,J2,NoMetricMessage)</f>
        <v>Not Available</v>
      </c>
    </row>
    <row r="117" spans="1:2" ht="15">
      <c r="A117" s="34" t="s">
        <v>101</v>
      </c>
      <c r="B117" s="48" t="str">
        <f>IF(COUNT(Vertices[Betweenness Centrality])&gt;0,J36,NoMetricMessage)</f>
        <v>Not Available</v>
      </c>
    </row>
    <row r="118" spans="1:2" ht="15">
      <c r="A118" s="34" t="s">
        <v>102</v>
      </c>
      <c r="B118" s="48" t="str">
        <f>_xlfn.IFERROR(AVERAGE(Vertices[Betweenness Centrality]),NoMetricMessage)</f>
        <v>Not Available</v>
      </c>
    </row>
    <row r="119" spans="1:2" ht="15">
      <c r="A119" s="34" t="s">
        <v>103</v>
      </c>
      <c r="B119" s="48" t="str">
        <f>_xlfn.IFERROR(MEDIAN(Vertices[Betweenness Centrality]),NoMetricMessage)</f>
        <v>Not Available</v>
      </c>
    </row>
    <row r="130" spans="1:2" ht="15">
      <c r="A130" s="34" t="s">
        <v>106</v>
      </c>
      <c r="B130" s="48" t="str">
        <f>IF(COUNT(Vertices[Closeness Centrality])&gt;0,L2,NoMetricMessage)</f>
        <v>Not Available</v>
      </c>
    </row>
    <row r="131" spans="1:2" ht="15">
      <c r="A131" s="34" t="s">
        <v>107</v>
      </c>
      <c r="B131" s="48" t="str">
        <f>IF(COUNT(Vertices[Closeness Centrality])&gt;0,L36,NoMetricMessage)</f>
        <v>Not Available</v>
      </c>
    </row>
    <row r="132" spans="1:2" ht="15">
      <c r="A132" s="34" t="s">
        <v>108</v>
      </c>
      <c r="B132" s="48" t="str">
        <f>_xlfn.IFERROR(AVERAGE(Vertices[Closeness Centrality]),NoMetricMessage)</f>
        <v>Not Available</v>
      </c>
    </row>
    <row r="133" spans="1:2" ht="15">
      <c r="A133" s="34" t="s">
        <v>109</v>
      </c>
      <c r="B133" s="48" t="str">
        <f>_xlfn.IFERROR(MEDIAN(Vertices[Closeness Centrality]),NoMetricMessage)</f>
        <v>Not Available</v>
      </c>
    </row>
    <row r="144" spans="1:2" ht="15">
      <c r="A144" s="34" t="s">
        <v>112</v>
      </c>
      <c r="B144" s="48" t="str">
        <f>IF(COUNT(Vertices[Eigenvector Centrality])&gt;0,N2,NoMetricMessage)</f>
        <v>Not Available</v>
      </c>
    </row>
    <row r="145" spans="1:2" ht="15">
      <c r="A145" s="34" t="s">
        <v>113</v>
      </c>
      <c r="B145" s="48" t="str">
        <f>IF(COUNT(Vertices[Eigenvector Centrality])&gt;0,N36,NoMetricMessage)</f>
        <v>Not Available</v>
      </c>
    </row>
    <row r="146" spans="1:2" ht="15">
      <c r="A146" s="34" t="s">
        <v>114</v>
      </c>
      <c r="B146" s="48" t="str">
        <f>_xlfn.IFERROR(AVERAGE(Vertices[Eigenvector Centrality]),NoMetricMessage)</f>
        <v>Not Available</v>
      </c>
    </row>
    <row r="147" spans="1:2" ht="15">
      <c r="A147" s="34" t="s">
        <v>115</v>
      </c>
      <c r="B147" s="48" t="str">
        <f>_xlfn.IFERROR(MEDIAN(Vertices[Eigenvector Centrality]),NoMetricMessage)</f>
        <v>Not Available</v>
      </c>
    </row>
    <row r="158" spans="1:2" ht="15">
      <c r="A158" s="34" t="s">
        <v>140</v>
      </c>
      <c r="B158" s="48" t="str">
        <f>IF(COUNT(Vertices[PageRank])&gt;0,P2,NoMetricMessage)</f>
        <v>Not Available</v>
      </c>
    </row>
    <row r="159" spans="1:2" ht="15">
      <c r="A159" s="34" t="s">
        <v>141</v>
      </c>
      <c r="B159" s="48" t="str">
        <f>IF(COUNT(Vertices[PageRank])&gt;0,P36,NoMetricMessage)</f>
        <v>Not Available</v>
      </c>
    </row>
    <row r="160" spans="1:2" ht="15">
      <c r="A160" s="34" t="s">
        <v>142</v>
      </c>
      <c r="B160" s="48" t="str">
        <f>_xlfn.IFERROR(AVERAGE(Vertices[PageRank]),NoMetricMessage)</f>
        <v>Not Available</v>
      </c>
    </row>
    <row r="161" spans="1:2" ht="15">
      <c r="A161" s="34" t="s">
        <v>143</v>
      </c>
      <c r="B161" s="48" t="str">
        <f>_xlfn.IFERROR(MEDIAN(Vertices[PageRank]),NoMetricMessage)</f>
        <v>Not Available</v>
      </c>
    </row>
    <row r="172" spans="1:2" ht="15">
      <c r="A172" s="34" t="s">
        <v>118</v>
      </c>
      <c r="B172" s="48" t="str">
        <f>IF(COUNT(Vertices[Clustering Coefficient])&gt;0,R2,NoMetricMessage)</f>
        <v>Not Available</v>
      </c>
    </row>
    <row r="173" spans="1:2" ht="15">
      <c r="A173" s="34" t="s">
        <v>119</v>
      </c>
      <c r="B173" s="48" t="str">
        <f>IF(COUNT(Vertices[Clustering Coefficient])&gt;0,R36,NoMetricMessage)</f>
        <v>Not Available</v>
      </c>
    </row>
    <row r="174" spans="1:2" ht="15">
      <c r="A174" s="34" t="s">
        <v>120</v>
      </c>
      <c r="B174" s="48" t="str">
        <f>_xlfn.IFERROR(AVERAGE(Vertices[Clustering Coefficient]),NoMetricMessage)</f>
        <v>Not Available</v>
      </c>
    </row>
    <row r="175" spans="1:2" ht="15">
      <c r="A175" s="34" t="s">
        <v>121</v>
      </c>
      <c r="B175"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2022-11-29T22:57:47Z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